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kim/Documents/Vorm in Beeld/CNG/2020 KNG/"/>
    </mc:Choice>
  </mc:AlternateContent>
  <xr:revisionPtr revIDLastSave="0" documentId="13_ncr:1_{ACC6C483-3419-DF4B-A9EF-60F87146F284}" xr6:coauthVersionLast="45" xr6:coauthVersionMax="45" xr10:uidLastSave="{00000000-0000-0000-0000-000000000000}"/>
  <bookViews>
    <workbookView xWindow="7080" yWindow="460" windowWidth="38340" windowHeight="26980" tabRatio="907" firstSheet="2" activeTab="2" xr2:uid="{9AF57EE0-7AC7-4115-96D4-07FBA10B81AB}"/>
  </bookViews>
  <sheets>
    <sheet name="Frontpage" sheetId="21" r:id="rId1"/>
    <sheet name="Content" sheetId="20" r:id="rId2"/>
    <sheet name="6a. Reduction Calc. Tool - ORG" sheetId="9" r:id="rId3"/>
    <sheet name="Blad1" sheetId="22" r:id="rId4"/>
    <sheet name="Blad2" sheetId="23" r:id="rId5"/>
    <sheet name="Blad3" sheetId="24" r:id="rId6"/>
    <sheet name="Blad4" sheetId="25" r:id="rId7"/>
    <sheet name="Blad5" sheetId="26" r:id="rId8"/>
    <sheet name="Blad6" sheetId="27" r:id="rId9"/>
  </sheets>
  <definedNames>
    <definedName name="_xlnm.Print_Area" localSheetId="2">'6a. Reduction Calc. Tool - ORG'!$A$1:$AJ$116</definedName>
    <definedName name="_xlnm.Print_Area" localSheetId="1">Content!$A$1:$D$6</definedName>
    <definedName name="_xlnm.Print_Area" localSheetId="0">Frontpage!$A$1:$O$66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6" i="9" l="1"/>
  <c r="I33" i="9"/>
  <c r="G93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45" i="9"/>
  <c r="K113" i="9" l="1"/>
  <c r="K112" i="9"/>
  <c r="K111" i="9"/>
  <c r="K110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47" i="9"/>
  <c r="K46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G83" i="9" l="1"/>
  <c r="F83" i="9"/>
  <c r="G45" i="9"/>
  <c r="I45" i="9" s="1"/>
  <c r="F45" i="9"/>
  <c r="F46" i="9" s="1"/>
  <c r="F47" i="9" s="1"/>
  <c r="F48" i="9" s="1"/>
  <c r="F49" i="9" s="1"/>
  <c r="F50" i="9" s="1"/>
  <c r="F51" i="9" s="1"/>
  <c r="F52" i="9" s="1"/>
  <c r="F53" i="9" s="1"/>
  <c r="F54" i="9" s="1"/>
  <c r="F55" i="9" s="1"/>
  <c r="F56" i="9" s="1"/>
  <c r="F57" i="9" s="1"/>
  <c r="F58" i="9" s="1"/>
  <c r="F59" i="9" s="1"/>
  <c r="F60" i="9" s="1"/>
  <c r="F61" i="9" s="1"/>
  <c r="F62" i="9" s="1"/>
  <c r="F63" i="9" s="1"/>
  <c r="F64" i="9" s="1"/>
  <c r="F65" i="9" s="1"/>
  <c r="F66" i="9" s="1"/>
  <c r="F67" i="9" s="1"/>
  <c r="F68" i="9" s="1"/>
  <c r="F69" i="9" s="1"/>
  <c r="F70" i="9" s="1"/>
  <c r="F71" i="9" s="1"/>
  <c r="F72" i="9" s="1"/>
  <c r="F73" i="9" s="1"/>
  <c r="F74" i="9" s="1"/>
  <c r="F75" i="9" s="1"/>
  <c r="K45" i="9" l="1"/>
  <c r="I32" i="9" l="1"/>
  <c r="I35" i="9"/>
  <c r="I37" i="9" s="1"/>
  <c r="I25" i="9"/>
  <c r="I26" i="9" s="1"/>
  <c r="G46" i="9" s="1"/>
  <c r="G84" i="9" l="1"/>
  <c r="G47" i="9"/>
  <c r="M84" i="9" l="1"/>
  <c r="G85" i="9"/>
  <c r="G48" i="9"/>
  <c r="G86" i="9" l="1"/>
  <c r="M85" i="9"/>
  <c r="O48" i="9"/>
  <c r="O86" i="9"/>
  <c r="G49" i="9"/>
  <c r="G87" i="9" l="1"/>
  <c r="M86" i="9"/>
  <c r="G50" i="9"/>
  <c r="G88" i="9" l="1"/>
  <c r="M87" i="9"/>
  <c r="G51" i="9"/>
  <c r="O51" i="9" l="1"/>
  <c r="G89" i="9"/>
  <c r="M88" i="9"/>
  <c r="G52" i="9"/>
  <c r="G90" i="9" l="1"/>
  <c r="M89" i="9"/>
  <c r="O89" i="9"/>
  <c r="G53" i="9"/>
  <c r="I83" i="9"/>
  <c r="K83" i="9" s="1"/>
  <c r="M83" i="9" s="1"/>
  <c r="F84" i="9"/>
  <c r="F85" i="9" s="1"/>
  <c r="F86" i="9" s="1"/>
  <c r="F87" i="9" s="1"/>
  <c r="F88" i="9" s="1"/>
  <c r="F89" i="9" s="1"/>
  <c r="F90" i="9" s="1"/>
  <c r="F91" i="9" s="1"/>
  <c r="F92" i="9" s="1"/>
  <c r="F93" i="9" s="1"/>
  <c r="F94" i="9" s="1"/>
  <c r="F95" i="9" s="1"/>
  <c r="F96" i="9" s="1"/>
  <c r="F97" i="9" s="1"/>
  <c r="F98" i="9" s="1"/>
  <c r="F99" i="9" s="1"/>
  <c r="F100" i="9" s="1"/>
  <c r="F101" i="9" s="1"/>
  <c r="F102" i="9" s="1"/>
  <c r="F103" i="9" s="1"/>
  <c r="F104" i="9" s="1"/>
  <c r="F105" i="9" s="1"/>
  <c r="F106" i="9" s="1"/>
  <c r="F107" i="9" s="1"/>
  <c r="F108" i="9" s="1"/>
  <c r="F109" i="9" s="1"/>
  <c r="F110" i="9" s="1"/>
  <c r="F111" i="9" s="1"/>
  <c r="F112" i="9" s="1"/>
  <c r="F113" i="9" s="1"/>
  <c r="G91" i="9" l="1"/>
  <c r="M90" i="9"/>
  <c r="G54" i="9"/>
  <c r="G92" i="9" l="1"/>
  <c r="O92" i="9" s="1"/>
  <c r="M91" i="9"/>
  <c r="O54" i="9"/>
  <c r="G55" i="9"/>
  <c r="M93" i="9" l="1"/>
  <c r="M92" i="9"/>
  <c r="G56" i="9"/>
  <c r="G94" i="9" l="1"/>
  <c r="G57" i="9"/>
  <c r="O57" i="9" l="1"/>
  <c r="G95" i="9"/>
  <c r="M94" i="9"/>
  <c r="G58" i="9"/>
  <c r="G96" i="9" l="1"/>
  <c r="M95" i="9"/>
  <c r="O95" i="9"/>
  <c r="G59" i="9"/>
  <c r="G97" i="9" l="1"/>
  <c r="M96" i="9"/>
  <c r="G60" i="9"/>
  <c r="O60" i="9" l="1"/>
  <c r="G98" i="9"/>
  <c r="M97" i="9"/>
  <c r="G61" i="9"/>
  <c r="G99" i="9" l="1"/>
  <c r="M98" i="9"/>
  <c r="O98" i="9"/>
  <c r="G62" i="9"/>
  <c r="G100" i="9" l="1"/>
  <c r="M99" i="9"/>
  <c r="G63" i="9"/>
  <c r="O63" i="9" l="1"/>
  <c r="G101" i="9"/>
  <c r="M100" i="9"/>
  <c r="G64" i="9"/>
  <c r="G102" i="9" l="1"/>
  <c r="M101" i="9"/>
  <c r="O101" i="9"/>
  <c r="G65" i="9"/>
  <c r="G103" i="9" l="1"/>
  <c r="M102" i="9"/>
  <c r="G66" i="9"/>
  <c r="G104" i="9" l="1"/>
  <c r="M103" i="9"/>
  <c r="O66" i="9"/>
  <c r="G67" i="9"/>
  <c r="G105" i="9" l="1"/>
  <c r="M104" i="9"/>
  <c r="O104" i="9"/>
  <c r="G68" i="9"/>
  <c r="G106" i="9" l="1"/>
  <c r="M105" i="9"/>
  <c r="G69" i="9"/>
  <c r="O69" i="9" l="1"/>
  <c r="G107" i="9"/>
  <c r="M106" i="9"/>
  <c r="G70" i="9"/>
  <c r="G108" i="9" l="1"/>
  <c r="M107" i="9"/>
  <c r="O107" i="9"/>
  <c r="G71" i="9"/>
  <c r="G109" i="9" l="1"/>
  <c r="M108" i="9"/>
  <c r="G72" i="9"/>
  <c r="O72" i="9" l="1"/>
  <c r="G110" i="9"/>
  <c r="M109" i="9"/>
  <c r="G73" i="9"/>
  <c r="G111" i="9" l="1"/>
  <c r="M110" i="9"/>
  <c r="O110" i="9"/>
  <c r="G74" i="9"/>
  <c r="G112" i="9" l="1"/>
  <c r="M111" i="9"/>
  <c r="G75" i="9"/>
  <c r="G113" i="9" l="1"/>
  <c r="M112" i="9"/>
  <c r="O75" i="9"/>
  <c r="M113" i="9" l="1"/>
  <c r="O113" i="9"/>
</calcChain>
</file>

<file path=xl/sharedStrings.xml><?xml version="1.0" encoding="utf-8"?>
<sst xmlns="http://schemas.openxmlformats.org/spreadsheetml/2006/main" count="141" uniqueCount="86">
  <si>
    <t xml:space="preserve"> </t>
  </si>
  <si>
    <t>Annex 6a: Reduction Calculation Tool - for Certification of the Organisation</t>
  </si>
  <si>
    <t>Baseline year</t>
  </si>
  <si>
    <t xml:space="preserve">BASELINE </t>
  </si>
  <si>
    <t>REDUCTION TARGETS</t>
  </si>
  <si>
    <t>Original baseline</t>
  </si>
  <si>
    <t>Adjusted baseline vs 1</t>
  </si>
  <si>
    <t>Adjusted baseline vs 2</t>
  </si>
  <si>
    <t xml:space="preserve">ADJUSTED/ CORRECTED BASELINES </t>
  </si>
  <si>
    <t>Adjustment year</t>
  </si>
  <si>
    <t>Adjusted baseline vs 3</t>
  </si>
  <si>
    <t>Adjusted baseline vs 4</t>
  </si>
  <si>
    <t>Adjusted baseline vs 5</t>
  </si>
  <si>
    <t>B</t>
  </si>
  <si>
    <t>A</t>
  </si>
  <si>
    <t>Baseline (T CO2eq)</t>
  </si>
  <si>
    <t>C</t>
  </si>
  <si>
    <t>OPTION 1: without interim target</t>
  </si>
  <si>
    <t>OPTION 2: with interim target</t>
  </si>
  <si>
    <t>Annual reduction percentage (in %)</t>
  </si>
  <si>
    <t xml:space="preserve">Deadline (yr)
</t>
  </si>
  <si>
    <t xml:space="preserve">Total reduction by deadline (in %)
</t>
  </si>
  <si>
    <t xml:space="preserve">Part 1: </t>
  </si>
  <si>
    <t>Interim deadline (yr)</t>
  </si>
  <si>
    <t>Part 2</t>
  </si>
  <si>
    <t xml:space="preserve">Total reduction by interim deadline (in %)
</t>
  </si>
  <si>
    <t>End deadline (yr)</t>
  </si>
  <si>
    <t xml:space="preserve">Total reduction by end deadline (in %)
</t>
  </si>
  <si>
    <t>Annual reduction target (in T CO2eq)</t>
  </si>
  <si>
    <t>Latest version of baseline is always entered under section A.</t>
  </si>
  <si>
    <t>Always fill in latest version of the (adjusted/ corrected) baseline (in T CO2-eq):</t>
  </si>
  <si>
    <t xml:space="preserve">For record-keeping purpose only. Please only fill in, if baseline data (section A) is adjusted/ corrected. </t>
  </si>
  <si>
    <t>baseline year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</si>
  <si>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</si>
  <si>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</si>
  <si>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</si>
  <si>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</si>
  <si>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</si>
  <si>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</si>
  <si>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</si>
  <si>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</si>
  <si>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</si>
  <si>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year 11</t>
  </si>
  <si>
    <t>year 12</t>
  </si>
  <si>
    <t>year 13</t>
  </si>
  <si>
    <t>year 14</t>
  </si>
  <si>
    <t>year 15</t>
  </si>
  <si>
    <t>year 16</t>
  </si>
  <si>
    <t>year 17</t>
  </si>
  <si>
    <t>year 18</t>
  </si>
  <si>
    <t>year 19</t>
  </si>
  <si>
    <t>year 20</t>
  </si>
  <si>
    <t>year 21</t>
  </si>
  <si>
    <t>year 22</t>
  </si>
  <si>
    <t>year 23</t>
  </si>
  <si>
    <t>year 24</t>
  </si>
  <si>
    <t>year 25</t>
  </si>
  <si>
    <t>year 26</t>
  </si>
  <si>
    <t>year 27</t>
  </si>
  <si>
    <t>year 28</t>
  </si>
  <si>
    <t>year 29</t>
  </si>
  <si>
    <t>year 30</t>
  </si>
  <si>
    <t>year 1</t>
  </si>
  <si>
    <t>year</t>
  </si>
  <si>
    <r>
      <rPr>
        <b/>
        <sz val="11"/>
        <color theme="1"/>
        <rFont val="Calibri"/>
        <family val="2"/>
        <scheme val="minor"/>
      </rPr>
      <t>target footprint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</si>
  <si>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r>
      <t xml:space="preserve">accum.
3 yr flexibility
</t>
    </r>
    <r>
      <rPr>
        <sz val="8"/>
        <color theme="1"/>
        <rFont val="Calibri"/>
        <family val="2"/>
        <scheme val="minor"/>
      </rPr>
      <t>(in T CO2eq)</t>
    </r>
  </si>
  <si>
    <t>D</t>
  </si>
  <si>
    <t>REDUCTION PERFORMANCE</t>
  </si>
  <si>
    <t xml:space="preserve">INSTRUCTIONS: </t>
  </si>
  <si>
    <t>Content</t>
  </si>
  <si>
    <t>Climate Neutral Standard</t>
  </si>
  <si>
    <t>- Climate Neutral Certification Program -</t>
  </si>
  <si>
    <r>
      <rPr>
        <b/>
        <sz val="11"/>
        <color theme="1"/>
        <rFont val="Calibri"/>
        <family val="2"/>
        <scheme val="minor"/>
      </rPr>
      <t>reduced footprint</t>
    </r>
    <r>
      <rPr>
        <b/>
        <sz val="8"/>
        <color theme="1"/>
        <rFont val="Calibri"/>
        <family val="2"/>
        <scheme val="minor"/>
      </rPr>
      <t xml:space="preserve"> </t>
    </r>
    <r>
      <rPr>
        <b/>
        <i/>
        <sz val="8"/>
        <color theme="1"/>
        <rFont val="Calibri"/>
        <family val="2"/>
        <scheme val="minor"/>
      </rPr>
      <t>(for reduction target)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</si>
  <si>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r>
      <rPr>
        <b/>
        <sz val="11"/>
        <color theme="1"/>
        <rFont val="Calibri"/>
        <family val="2"/>
        <scheme val="minor"/>
      </rPr>
      <t xml:space="preserve">reduced vs target 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</si>
  <si>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r>
      <t>footprint correction</t>
    </r>
    <r>
      <rPr>
        <sz val="11"/>
        <color theme="1"/>
        <rFont val="Calibri"/>
        <family val="2"/>
        <scheme val="minor"/>
      </rPr>
      <t xml:space="preserve">
</t>
    </r>
    <r>
      <rPr>
        <b/>
        <i/>
        <sz val="8"/>
        <color theme="1"/>
        <rFont val="Calibri"/>
        <family val="2"/>
        <scheme val="minor"/>
      </rPr>
      <t>(if applicable*)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</si>
  <si>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r>
      <t>footprint correction</t>
    </r>
    <r>
      <rPr>
        <sz val="11"/>
        <color theme="1"/>
        <rFont val="Calibri"/>
        <family val="2"/>
        <scheme val="minor"/>
      </rPr>
      <t xml:space="preserve"> 
</t>
    </r>
    <r>
      <rPr>
        <b/>
        <i/>
        <sz val="8"/>
        <color theme="1"/>
        <rFont val="Calibri"/>
        <family val="2"/>
        <scheme val="minor"/>
      </rPr>
      <t>(if applicable*)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</si>
  <si>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t>* Please enter footprint correction, if supplier has used offsets, see criterion 3.4 E)</t>
  </si>
  <si>
    <r>
      <rPr>
        <b/>
        <sz val="11"/>
        <color theme="1"/>
        <rFont val="Calibri"/>
        <family val="2"/>
        <scheme val="minor"/>
      </rPr>
      <t>actual footprint</t>
    </r>
    <r>
      <rPr>
        <b/>
        <sz val="8"/>
        <color theme="1"/>
        <rFont val="Calibri"/>
        <family val="2"/>
        <scheme val="minor"/>
      </rPr>
      <t xml:space="preserve"> 
</t>
    </r>
    <r>
      <rPr>
        <b/>
        <i/>
        <sz val="8"/>
        <color theme="1"/>
        <rFont val="Calibri"/>
        <family val="2"/>
        <scheme val="minor"/>
      </rPr>
      <t>(for offsetting)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</si>
  <si>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t>NOTE: This Reduction Calculation Tool can only be used in the Excel format of the Standard, and is therefore displayed as a picture in the leaflet format of the Standard.</t>
  </si>
  <si>
    <t>(vs 1.0 - September 2020)</t>
  </si>
  <si>
    <t>vs 1.0 –  September 2020</t>
  </si>
  <si>
    <t>Volume indicator</t>
  </si>
  <si>
    <t>120 FTE</t>
  </si>
  <si>
    <t>Select either option 1 (without interim target) or option 2 (with interim target). In case of option 2, and if interim deadline year is NOT 2030, table D needs to be adjusted manually.</t>
  </si>
  <si>
    <r>
      <rPr>
        <b/>
        <sz val="11"/>
        <color rgb="FF0088CC"/>
        <rFont val="Calibri (Hoofdtekst)"/>
      </rPr>
      <t>A) Introduction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0088CC"/>
        <rFont val="Calibri (Hoofdtekst)"/>
      </rPr>
      <t>B) Abbreviations &amp; Glossary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0088CC"/>
        <rFont val="Calibri (Hoofdtekst)"/>
      </rPr>
      <t>C) Criteria of the Standard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2" tint="-0.89999084444715716"/>
        <rFont val="Calibri (Hoofdtekst)"/>
      </rPr>
      <t xml:space="preserve">     1: Development and implementation of a Management System
      2: Definition of organisational and operational boundaries 
      3: Calculation of GHG footprint &amp; Ascertainment of baseline and Annual Reduction Target
      4: Development and implementation of Internal GHG Reduction Plan
      5: Public reporting and claims-making
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1"/>
        <color rgb="FF0088CC"/>
        <rFont val="Calibri (Hoofdtekst)"/>
      </rPr>
      <t>D) Theory of Change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  <r>
      <rPr>
        <b/>
        <i/>
        <sz val="11"/>
        <color theme="1"/>
        <rFont val="Calibri"/>
        <family val="2"/>
        <scheme val="minor"/>
      </rPr>
      <t>Annex 1: List of Mandatory and Optional GHG Emission Sources
Annex 2: Sector Benchmark Tool
Annex 3a: Database with Permitted Emission Factor Sources &amp; Secondary Data Sources
Annex 3b: Database with Permitted Footprint Calculation Methods
Annex 4: Flexibility rules for Product Certification
Annex 5: Insetting Approach
Annex 6a: Reduction Calculation Tool - for Certification of the Organisation
Annex 6b: Reduction Calculation Tool - for Certification of a Product/ Service
Annex 7: Self-Assessment Tool</t>
    </r>
  </si>
  <si>
    <t xml:space="preserve">Only input (overwrite) data in cells with green-coloured text. Examples are already filled in and are purely indicative.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</si>
</sst>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2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6"/>
      <color theme="0" tint="-0.34998626667073579"/>
      <name val="Verdana"/>
      <family val="2"/>
    </font>
    <font>
      <sz val="8"/>
      <color theme="0" tint="-0.34998626667073579"/>
      <name val="Verdana"/>
      <family val="2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4"/>
      <name val="Calibri"/>
      <family val="2"/>
      <scheme val="minor"/>
    </font>
    <font>
      <b/>
      <i/>
      <sz val="8"/>
      <color rgb="FF00B050"/>
      <name val="Calibri"/>
      <family val="2"/>
      <scheme val="minor"/>
    </font>
    <font>
      <sz val="11"/>
      <color rgb="FF0088CC"/>
      <name val="Calibri"/>
      <family val="2"/>
      <scheme val="minor"/>
    </font>
    <font>
      <sz val="20"/>
      <color rgb="FF0088CC"/>
      <name val="Calibri"/>
      <family val="2"/>
      <scheme val="minor"/>
    </font>
    <font>
      <b/>
      <sz val="11"/>
      <color rgb="FF0088CC"/>
      <name val="Calibri (Hoofdtekst)"/>
    </font>
    <font>
      <b/>
      <sz val="14"/>
      <color rgb="FF123A68"/>
      <name val="Calibri (Hoofdtekst)"/>
    </font>
    <font>
      <sz val="11"/>
      <color theme="2" tint="-0.89999084444715716"/>
      <name val="Calibri (Hoofdtekst)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6FC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123A68"/>
      </bottom>
      <diagonal/>
    </border>
    <border>
      <left/>
      <right/>
      <top style="thin">
        <color rgb="FF123A68"/>
      </top>
      <bottom/>
      <diagonal/>
    </border>
    <border>
      <left/>
      <right style="thin">
        <color rgb="FF123A68"/>
      </right>
      <top/>
      <bottom style="thin">
        <color rgb="FF123A68"/>
      </bottom>
      <diagonal/>
    </border>
    <border>
      <left style="thin">
        <color rgb="FF123A68"/>
      </left>
      <right/>
      <top/>
      <bottom style="thin">
        <color rgb="FF123A68"/>
      </bottom>
      <diagonal/>
    </border>
    <border>
      <left/>
      <right style="thin">
        <color rgb="FF123A68"/>
      </right>
      <top style="thin">
        <color rgb="FF123A68"/>
      </top>
      <bottom/>
      <diagonal/>
    </border>
    <border>
      <left/>
      <right style="thin">
        <color rgb="FF123A68"/>
      </right>
      <top/>
      <bottom/>
      <diagonal/>
    </border>
    <border>
      <left style="thin">
        <color rgb="FF123A68"/>
      </left>
      <right/>
      <top style="thin">
        <color rgb="FF123A68"/>
      </top>
      <bottom/>
      <diagonal/>
    </border>
    <border>
      <left style="thin">
        <color rgb="FF123A68"/>
      </left>
      <right/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vertical="top"/>
    </xf>
    <xf numFmtId="0" fontId="0" fillId="2" borderId="0" xfId="0" applyFill="1"/>
    <xf numFmtId="0" fontId="0" fillId="2" borderId="0" xfId="0" applyFill="1" applyAlignment="1">
      <alignment vertical="top"/>
    </xf>
    <xf numFmtId="0" fontId="0" fillId="0" borderId="0" xfId="0" applyFill="1" applyAlignment="1">
      <alignment vertical="top"/>
    </xf>
    <xf numFmtId="0" fontId="0" fillId="0" borderId="0" xfId="0" applyFill="1"/>
    <xf numFmtId="2" fontId="9" fillId="2" borderId="1" xfId="0" applyNumberFormat="1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9" fontId="9" fillId="2" borderId="1" xfId="1" applyFont="1" applyFill="1" applyBorder="1" applyProtection="1"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11" fillId="2" borderId="0" xfId="0" applyFont="1" applyFill="1" applyAlignment="1" applyProtection="1">
      <alignment horizontal="center" wrapText="1"/>
      <protection locked="0"/>
    </xf>
    <xf numFmtId="0" fontId="11" fillId="0" borderId="0" xfId="0" applyFont="1" applyAlignment="1" applyProtection="1">
      <alignment horizontal="center" wrapText="1"/>
      <protection locked="0"/>
    </xf>
    <xf numFmtId="2" fontId="20" fillId="2" borderId="1" xfId="0" applyNumberFormat="1" applyFont="1" applyFill="1" applyBorder="1" applyProtection="1">
      <protection locked="0"/>
    </xf>
    <xf numFmtId="0" fontId="12" fillId="2" borderId="0" xfId="0" applyFont="1" applyFill="1"/>
    <xf numFmtId="0" fontId="9" fillId="2" borderId="1" xfId="0" applyFont="1" applyFill="1" applyBorder="1" applyAlignment="1" applyProtection="1">
      <alignment horizontal="right"/>
      <protection locked="0"/>
    </xf>
    <xf numFmtId="0" fontId="25" fillId="2" borderId="0" xfId="0" applyFont="1" applyFill="1" applyAlignment="1">
      <alignment vertical="top"/>
    </xf>
    <xf numFmtId="0" fontId="0" fillId="3" borderId="20" xfId="0" applyFill="1" applyBorder="1"/>
    <xf numFmtId="0" fontId="0" fillId="3" borderId="15" xfId="0" applyFill="1" applyBorder="1"/>
    <xf numFmtId="0" fontId="0" fillId="3" borderId="18" xfId="0" applyFill="1" applyBorder="1"/>
    <xf numFmtId="0" fontId="0" fillId="3" borderId="21" xfId="0" applyFill="1" applyBorder="1"/>
    <xf numFmtId="0" fontId="0" fillId="3" borderId="0" xfId="0" applyFill="1" applyBorder="1"/>
    <xf numFmtId="0" fontId="0" fillId="3" borderId="19" xfId="0" applyFill="1" applyBorder="1"/>
    <xf numFmtId="0" fontId="14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22" fillId="3" borderId="0" xfId="0" applyFont="1" applyFill="1" applyBorder="1"/>
    <xf numFmtId="0" fontId="23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0" fillId="3" borderId="17" xfId="0" applyFill="1" applyBorder="1"/>
    <xf numFmtId="0" fontId="0" fillId="3" borderId="14" xfId="0" applyFill="1" applyBorder="1"/>
    <xf numFmtId="0" fontId="0" fillId="3" borderId="16" xfId="0" applyFill="1" applyBorder="1"/>
    <xf numFmtId="0" fontId="0" fillId="3" borderId="19" xfId="0" applyFill="1" applyBorder="1" applyAlignment="1">
      <alignment wrapText="1"/>
    </xf>
    <xf numFmtId="0" fontId="27" fillId="2" borderId="0" xfId="0" applyFont="1" applyFill="1" applyProtection="1">
      <protection locked="0"/>
    </xf>
    <xf numFmtId="0" fontId="27" fillId="0" borderId="0" xfId="0" applyFont="1" applyProtection="1">
      <protection locked="0"/>
    </xf>
    <xf numFmtId="0" fontId="10" fillId="2" borderId="0" xfId="0" applyFont="1" applyFill="1" applyAlignment="1" applyProtection="1">
      <alignment horizontal="left"/>
      <protection locked="0"/>
    </xf>
    <xf numFmtId="0" fontId="0" fillId="2" borderId="22" xfId="0" applyFill="1" applyBorder="1" applyProtection="1">
      <protection locked="0"/>
    </xf>
    <xf numFmtId="0" fontId="0" fillId="2" borderId="23" xfId="0" applyFill="1" applyBorder="1" applyProtection="1">
      <protection locked="0"/>
    </xf>
    <xf numFmtId="0" fontId="1" fillId="2" borderId="23" xfId="0" applyFont="1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8" fillId="2" borderId="0" xfId="0" applyFont="1" applyFill="1" applyBorder="1" applyProtection="1">
      <protection locked="0"/>
    </xf>
    <xf numFmtId="0" fontId="1" fillId="2" borderId="0" xfId="0" applyFont="1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26" xfId="0" applyFill="1" applyBorder="1" applyProtection="1">
      <protection locked="0"/>
    </xf>
    <xf numFmtId="0" fontId="9" fillId="2" borderId="0" xfId="0" applyFont="1" applyFill="1" applyBorder="1" applyProtection="1">
      <protection locked="0"/>
    </xf>
    <xf numFmtId="0" fontId="4" fillId="2" borderId="11" xfId="0" applyFont="1" applyFill="1" applyBorder="1" applyAlignment="1" applyProtection="1">
      <alignment horizontal="center"/>
      <protection locked="0"/>
    </xf>
    <xf numFmtId="0" fontId="10" fillId="2" borderId="12" xfId="0" applyFon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7" fillId="2" borderId="12" xfId="0" applyFont="1" applyFill="1" applyBorder="1" applyProtection="1"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10" fillId="2" borderId="0" xfId="0" applyFon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7" fillId="2" borderId="0" xfId="0" applyFon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20" fillId="2" borderId="0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0" fillId="2" borderId="0" xfId="0" applyFon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2" fillId="2" borderId="12" xfId="0" applyFont="1" applyFill="1" applyBorder="1" applyProtection="1">
      <protection locked="0"/>
    </xf>
    <xf numFmtId="0" fontId="21" fillId="2" borderId="0" xfId="0" applyFont="1" applyFill="1" applyBorder="1" applyProtection="1">
      <protection locked="0"/>
    </xf>
    <xf numFmtId="0" fontId="11" fillId="2" borderId="0" xfId="0" applyFont="1" applyFill="1" applyBorder="1" applyProtection="1">
      <protection locked="0"/>
    </xf>
    <xf numFmtId="0" fontId="0" fillId="2" borderId="0" xfId="0" applyFill="1" applyBorder="1" applyAlignment="1" applyProtection="1">
      <protection locked="0"/>
    </xf>
    <xf numFmtId="0" fontId="11" fillId="2" borderId="0" xfId="0" applyFont="1" applyFill="1" applyBorder="1" applyAlignment="1" applyProtection="1">
      <protection locked="0"/>
    </xf>
    <xf numFmtId="0" fontId="0" fillId="2" borderId="1" xfId="0" applyFill="1" applyBorder="1" applyProtection="1"/>
    <xf numFmtId="9" fontId="0" fillId="2" borderId="1" xfId="1" applyFont="1" applyFill="1" applyBorder="1" applyProtection="1"/>
    <xf numFmtId="164" fontId="12" fillId="2" borderId="1" xfId="1" applyNumberFormat="1" applyFont="1" applyFill="1" applyBorder="1" applyProtection="1"/>
    <xf numFmtId="2" fontId="2" fillId="2" borderId="1" xfId="0" applyNumberFormat="1" applyFont="1" applyFill="1" applyBorder="1" applyProtection="1"/>
    <xf numFmtId="0" fontId="0" fillId="2" borderId="2" xfId="0" applyFill="1" applyBorder="1" applyProtection="1">
      <protection locked="0"/>
    </xf>
    <xf numFmtId="0" fontId="0" fillId="2" borderId="3" xfId="0" applyFill="1" applyBorder="1" applyAlignment="1" applyProtection="1">
      <protection locked="0"/>
    </xf>
    <xf numFmtId="0" fontId="11" fillId="2" borderId="3" xfId="0" applyFon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21" fillId="2" borderId="0" xfId="0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alignment horizontal="right"/>
      <protection locked="0"/>
    </xf>
    <xf numFmtId="0" fontId="0" fillId="2" borderId="10" xfId="0" applyFill="1" applyBorder="1" applyAlignment="1" applyProtection="1">
      <protection locked="0"/>
    </xf>
    <xf numFmtId="0" fontId="2" fillId="2" borderId="10" xfId="0" applyFont="1" applyFill="1" applyBorder="1" applyAlignment="1" applyProtection="1">
      <alignment horizontal="right"/>
      <protection locked="0"/>
    </xf>
    <xf numFmtId="0" fontId="11" fillId="2" borderId="10" xfId="0" applyFont="1" applyFill="1" applyBorder="1" applyProtection="1">
      <protection locked="0"/>
    </xf>
    <xf numFmtId="9" fontId="0" fillId="2" borderId="1" xfId="0" applyNumberFormat="1" applyFill="1" applyBorder="1" applyProtection="1"/>
    <xf numFmtId="0" fontId="11" fillId="2" borderId="8" xfId="0" applyFont="1" applyFill="1" applyBorder="1" applyProtection="1">
      <protection locked="0"/>
    </xf>
    <xf numFmtId="0" fontId="0" fillId="2" borderId="12" xfId="0" applyFill="1" applyBorder="1" applyAlignment="1" applyProtection="1">
      <protection locked="0"/>
    </xf>
    <xf numFmtId="0" fontId="11" fillId="2" borderId="25" xfId="0" applyFont="1" applyFill="1" applyBorder="1" applyAlignment="1" applyProtection="1">
      <alignment horizontal="center" wrapText="1"/>
      <protection locked="0"/>
    </xf>
    <xf numFmtId="0" fontId="11" fillId="2" borderId="5" xfId="0" applyFont="1" applyFill="1" applyBorder="1" applyAlignment="1" applyProtection="1">
      <alignment horizontal="center" wrapText="1"/>
      <protection locked="0"/>
    </xf>
    <xf numFmtId="0" fontId="11" fillId="2" borderId="0" xfId="0" applyFont="1" applyFill="1" applyBorder="1" applyAlignment="1" applyProtection="1">
      <alignment horizontal="center" wrapText="1"/>
      <protection locked="0"/>
    </xf>
    <xf numFmtId="0" fontId="13" fillId="2" borderId="0" xfId="0" applyFont="1" applyFill="1" applyBorder="1" applyAlignment="1" applyProtection="1">
      <alignment horizontal="center" wrapText="1"/>
      <protection locked="0"/>
    </xf>
    <xf numFmtId="49" fontId="2" fillId="2" borderId="0" xfId="0" applyNumberFormat="1" applyFont="1" applyFill="1" applyBorder="1" applyAlignment="1" applyProtection="1">
      <alignment horizontal="right" wrapText="1"/>
      <protection locked="0"/>
    </xf>
    <xf numFmtId="49" fontId="11" fillId="2" borderId="0" xfId="0" applyNumberFormat="1" applyFont="1" applyFill="1" applyBorder="1" applyAlignment="1" applyProtection="1">
      <alignment horizontal="right" wrapText="1"/>
      <protection locked="0"/>
    </xf>
    <xf numFmtId="0" fontId="11" fillId="2" borderId="0" xfId="0" applyFont="1" applyFill="1" applyBorder="1" applyAlignment="1" applyProtection="1">
      <alignment horizontal="right" wrapText="1"/>
      <protection locked="0"/>
    </xf>
    <xf numFmtId="0" fontId="2" fillId="2" borderId="0" xfId="0" applyFont="1" applyFill="1" applyBorder="1" applyAlignment="1" applyProtection="1">
      <alignment horizontal="right" wrapText="1"/>
      <protection locked="0"/>
    </xf>
    <xf numFmtId="0" fontId="11" fillId="2" borderId="6" xfId="0" applyFont="1" applyFill="1" applyBorder="1" applyAlignment="1" applyProtection="1">
      <alignment horizontal="center" wrapText="1"/>
      <protection locked="0"/>
    </xf>
    <xf numFmtId="0" fontId="11" fillId="2" borderId="26" xfId="0" applyFont="1" applyFill="1" applyBorder="1" applyAlignment="1" applyProtection="1">
      <alignment horizontal="center" wrapText="1"/>
      <protection locked="0"/>
    </xf>
    <xf numFmtId="0" fontId="19" fillId="2" borderId="0" xfId="0" applyFont="1" applyFill="1" applyBorder="1" applyAlignment="1" applyProtection="1">
      <alignment horizontal="right"/>
      <protection locked="0"/>
    </xf>
    <xf numFmtId="0" fontId="2" fillId="2" borderId="1" xfId="0" applyFont="1" applyFill="1" applyBorder="1" applyProtection="1"/>
    <xf numFmtId="49" fontId="11" fillId="2" borderId="0" xfId="0" applyNumberFormat="1" applyFont="1" applyFill="1" applyBorder="1" applyAlignment="1" applyProtection="1">
      <alignment horizontal="center" wrapText="1"/>
      <protection locked="0"/>
    </xf>
    <xf numFmtId="2" fontId="11" fillId="2" borderId="1" xfId="0" applyNumberFormat="1" applyFont="1" applyFill="1" applyBorder="1" applyProtection="1"/>
    <xf numFmtId="165" fontId="2" fillId="2" borderId="1" xfId="0" applyNumberFormat="1" applyFont="1" applyFill="1" applyBorder="1" applyProtection="1"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2" fontId="0" fillId="2" borderId="1" xfId="0" applyNumberFormat="1" applyFont="1" applyFill="1" applyBorder="1" applyProtection="1"/>
    <xf numFmtId="0" fontId="11" fillId="2" borderId="0" xfId="0" applyFont="1" applyFill="1" applyBorder="1" applyAlignment="1" applyProtection="1">
      <alignment horizontal="center" wrapText="1"/>
    </xf>
    <xf numFmtId="165" fontId="0" fillId="2" borderId="1" xfId="0" applyNumberFormat="1" applyFont="1" applyFill="1" applyBorder="1" applyProtection="1"/>
    <xf numFmtId="0" fontId="0" fillId="2" borderId="0" xfId="0" applyFill="1" applyBorder="1" applyProtection="1"/>
    <xf numFmtId="165" fontId="0" fillId="2" borderId="1" xfId="0" applyNumberFormat="1" applyFill="1" applyBorder="1" applyProtection="1"/>
    <xf numFmtId="0" fontId="11" fillId="2" borderId="8" xfId="0" applyFont="1" applyFill="1" applyBorder="1" applyAlignment="1" applyProtection="1">
      <alignment horizontal="center" wrapText="1"/>
      <protection locked="0"/>
    </xf>
    <xf numFmtId="2" fontId="0" fillId="2" borderId="1" xfId="0" applyNumberFormat="1" applyFill="1" applyBorder="1" applyProtection="1"/>
    <xf numFmtId="165" fontId="2" fillId="2" borderId="1" xfId="0" applyNumberFormat="1" applyFont="1" applyFill="1" applyBorder="1" applyProtection="1"/>
    <xf numFmtId="0" fontId="2" fillId="2" borderId="0" xfId="0" applyFont="1" applyFill="1" applyBorder="1" applyProtection="1"/>
    <xf numFmtId="0" fontId="0" fillId="2" borderId="27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13" fillId="2" borderId="0" xfId="0" applyFont="1" applyFill="1" applyBorder="1" applyAlignment="1" applyProtection="1">
      <protection locked="0"/>
    </xf>
    <xf numFmtId="0" fontId="13" fillId="2" borderId="0" xfId="0" applyFont="1" applyFill="1" applyBorder="1" applyProtection="1">
      <protection locked="0"/>
    </xf>
    <xf numFmtId="0" fontId="0" fillId="0" borderId="0" xfId="0" applyBorder="1" applyProtection="1">
      <protection locked="0"/>
    </xf>
  </cellXfs>
  <cellStyles count="2">
    <cellStyle name="Procent" xfId="1" builtinId="5"/>
    <cellStyle name="Standaard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0088CC"/>
      <color rgb="FF52AE32"/>
      <color rgb="FFB8E3AA"/>
      <color rgb="FF123A68"/>
      <color rgb="FFF6FCFF"/>
      <color rgb="FFCDE1EC"/>
      <color rgb="FFD2EDC9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Actual vs Reduced vs Target Footprint </a:t>
            </a:r>
            <a:r>
              <a:rPr lang="en-US" sz="1200" b="0">
                <a:solidFill>
                  <a:schemeClr val="tx1"/>
                </a:solidFill>
              </a:rPr>
              <a:t>(in T CO2 eq)</a:t>
            </a:r>
          </a:p>
        </c:rich>
      </c:tx>
      <c:layout>
        <c:manualLayout>
          <c:xMode val="edge"/>
          <c:yMode val="edge"/>
          <c:x val="4.530996773851536E-2"/>
          <c:y val="2.16870980742815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nl-NL"/>
        </a:p>
      </c:txPr>
    </c:title>
    <c:autoTitleDeleted val="0"/>
    <c:plotArea>
      <c:layout>
        <c:manualLayout>
          <c:layoutTarget val="inner"/>
          <c:xMode val="edge"/>
          <c:yMode val="edge"/>
          <c:x val="2.2899667720412006E-2"/>
          <c:y val="0.13395683206031928"/>
          <c:w val="0.94962073101509359"/>
          <c:h val="0.79684929018830131"/>
        </c:manualLayout>
      </c:layout>
      <c:lineChart>
        <c:grouping val="standard"/>
        <c:varyColors val="0"/>
        <c:ser>
          <c:idx val="0"/>
          <c:order val="0"/>
          <c:tx>
            <c:v>target footprint</c:v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'6a. Reduction Calc. Tool - ORG'!$F$45:$F$75</c:f>
              <c:numCache>
                <c:formatCode>General</c:formatCode>
                <c:ptCount val="3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  <c:pt idx="21">
                  <c:v>2041</c:v>
                </c:pt>
                <c:pt idx="22">
                  <c:v>2042</c:v>
                </c:pt>
                <c:pt idx="23">
                  <c:v>2043</c:v>
                </c:pt>
                <c:pt idx="24">
                  <c:v>2044</c:v>
                </c:pt>
                <c:pt idx="25">
                  <c:v>2045</c:v>
                </c:pt>
                <c:pt idx="26">
                  <c:v>2046</c:v>
                </c:pt>
                <c:pt idx="27">
                  <c:v>2047</c:v>
                </c:pt>
                <c:pt idx="28">
                  <c:v>2048</c:v>
                </c:pt>
                <c:pt idx="29">
                  <c:v>2049</c:v>
                </c:pt>
                <c:pt idx="30">
                  <c:v>2050</c:v>
                </c:pt>
              </c:numCache>
            </c:numRef>
          </c:cat>
          <c:val>
            <c:numRef>
              <c:f>'6a. Reduction Calc. Tool - ORG'!$G$45:$G$75</c:f>
              <c:numCache>
                <c:formatCode>0.00</c:formatCode>
                <c:ptCount val="31"/>
                <c:pt idx="0">
                  <c:v>10.31</c:v>
                </c:pt>
                <c:pt idx="1">
                  <c:v>9.966333333333333</c:v>
                </c:pt>
                <c:pt idx="2">
                  <c:v>9.6226666666666656</c:v>
                </c:pt>
                <c:pt idx="3">
                  <c:v>9.2789999999999981</c:v>
                </c:pt>
                <c:pt idx="4">
                  <c:v>8.9353333333333307</c:v>
                </c:pt>
                <c:pt idx="5">
                  <c:v>8.5916666666666632</c:v>
                </c:pt>
                <c:pt idx="6">
                  <c:v>8.2479999999999958</c:v>
                </c:pt>
                <c:pt idx="7">
                  <c:v>7.9043333333333292</c:v>
                </c:pt>
                <c:pt idx="8">
                  <c:v>7.5606666666666626</c:v>
                </c:pt>
                <c:pt idx="9">
                  <c:v>7.2169999999999961</c:v>
                </c:pt>
                <c:pt idx="10">
                  <c:v>6.8733333333333295</c:v>
                </c:pt>
                <c:pt idx="11">
                  <c:v>6.529666666666663</c:v>
                </c:pt>
                <c:pt idx="12">
                  <c:v>6.1859999999999964</c:v>
                </c:pt>
                <c:pt idx="13">
                  <c:v>5.8423333333333298</c:v>
                </c:pt>
                <c:pt idx="14">
                  <c:v>5.4986666666666633</c:v>
                </c:pt>
                <c:pt idx="15">
                  <c:v>5.1549999999999967</c:v>
                </c:pt>
                <c:pt idx="16">
                  <c:v>4.8113333333333301</c:v>
                </c:pt>
                <c:pt idx="17">
                  <c:v>4.4676666666666636</c:v>
                </c:pt>
                <c:pt idx="18">
                  <c:v>4.123999999999997</c:v>
                </c:pt>
                <c:pt idx="19">
                  <c:v>3.7803333333333304</c:v>
                </c:pt>
                <c:pt idx="20">
                  <c:v>3.4366666666666639</c:v>
                </c:pt>
                <c:pt idx="21">
                  <c:v>3.0929999999999973</c:v>
                </c:pt>
                <c:pt idx="22">
                  <c:v>2.7493333333333307</c:v>
                </c:pt>
                <c:pt idx="23">
                  <c:v>2.4056666666666642</c:v>
                </c:pt>
                <c:pt idx="24">
                  <c:v>2.0619999999999976</c:v>
                </c:pt>
                <c:pt idx="25">
                  <c:v>1.718333333333331</c:v>
                </c:pt>
                <c:pt idx="26">
                  <c:v>1.3746666666666645</c:v>
                </c:pt>
                <c:pt idx="27">
                  <c:v>1.0309999999999979</c:v>
                </c:pt>
                <c:pt idx="28">
                  <c:v>0.68733333333333124</c:v>
                </c:pt>
                <c:pt idx="29">
                  <c:v>0.34366666666666457</c:v>
                </c:pt>
                <c:pt idx="30">
                  <c:v>-2.1094237467877974E-15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D6-4369-AC5A-2EC01B37743A}"/>
            </c:ext>
          </c:extLst>
        </c:ser>
        <c:ser>
          <c:idx val="1"/>
          <c:order val="1"/>
          <c:tx>
            <c:v>actual footprint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'6a. Reduction Calc. Tool - ORG'!$F$45:$F$75</c:f>
              <c:numCache>
                <c:formatCode>General</c:formatCode>
                <c:ptCount val="3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  <c:pt idx="21">
                  <c:v>2041</c:v>
                </c:pt>
                <c:pt idx="22">
                  <c:v>2042</c:v>
                </c:pt>
                <c:pt idx="23">
                  <c:v>2043</c:v>
                </c:pt>
                <c:pt idx="24">
                  <c:v>2044</c:v>
                </c:pt>
                <c:pt idx="25">
                  <c:v>2045</c:v>
                </c:pt>
                <c:pt idx="26">
                  <c:v>2046</c:v>
                </c:pt>
                <c:pt idx="27">
                  <c:v>2047</c:v>
                </c:pt>
                <c:pt idx="28">
                  <c:v>2048</c:v>
                </c:pt>
                <c:pt idx="29">
                  <c:v>2049</c:v>
                </c:pt>
                <c:pt idx="30">
                  <c:v>2050</c:v>
                </c:pt>
              </c:numCache>
            </c:numRef>
          </c:cat>
          <c:val>
            <c:numRef>
              <c:f>'6a. Reduction Calc. Tool - ORG'!$I$45:$I$75</c:f>
              <c:numCache>
                <c:formatCode>0.00</c:formatCode>
                <c:ptCount val="31"/>
                <c:pt idx="0">
                  <c:v>10.31</c:v>
                </c:pt>
                <c:pt idx="1">
                  <c:v>11</c:v>
                </c:pt>
                <c:pt idx="2">
                  <c:v>8</c:v>
                </c:pt>
                <c:pt idx="3">
                  <c:v>11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9</c:v>
                </c:pt>
                <c:pt idx="8">
                  <c:v>9</c:v>
                </c:pt>
                <c:pt idx="9">
                  <c:v>9.5</c:v>
                </c:pt>
                <c:pt idx="10">
                  <c:v>6.5</c:v>
                </c:pt>
                <c:pt idx="11">
                  <c:v>5</c:v>
                </c:pt>
                <c:pt idx="12">
                  <c:v>8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6</c:v>
                </c:pt>
                <c:pt idx="17">
                  <c:v>6</c:v>
                </c:pt>
                <c:pt idx="18">
                  <c:v>5.5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4</c:v>
                </c:pt>
                <c:pt idx="23">
                  <c:v>4</c:v>
                </c:pt>
                <c:pt idx="24">
                  <c:v>3</c:v>
                </c:pt>
                <c:pt idx="25">
                  <c:v>4</c:v>
                </c:pt>
                <c:pt idx="26">
                  <c:v>3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D6-4369-AC5A-2EC01B37743A}"/>
            </c:ext>
          </c:extLst>
        </c:ser>
        <c:ser>
          <c:idx val="2"/>
          <c:order val="2"/>
          <c:tx>
            <c:v>reduced footprint</c:v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'6a. Reduction Calc. Tool - ORG'!$F$45:$F$75</c:f>
              <c:numCache>
                <c:formatCode>General</c:formatCode>
                <c:ptCount val="3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  <c:pt idx="21">
                  <c:v>2041</c:v>
                </c:pt>
                <c:pt idx="22">
                  <c:v>2042</c:v>
                </c:pt>
                <c:pt idx="23">
                  <c:v>2043</c:v>
                </c:pt>
                <c:pt idx="24">
                  <c:v>2044</c:v>
                </c:pt>
                <c:pt idx="25">
                  <c:v>2045</c:v>
                </c:pt>
                <c:pt idx="26">
                  <c:v>2046</c:v>
                </c:pt>
                <c:pt idx="27">
                  <c:v>2047</c:v>
                </c:pt>
                <c:pt idx="28">
                  <c:v>2048</c:v>
                </c:pt>
                <c:pt idx="29">
                  <c:v>2049</c:v>
                </c:pt>
                <c:pt idx="30">
                  <c:v>2050</c:v>
                </c:pt>
              </c:numCache>
            </c:numRef>
          </c:cat>
          <c:val>
            <c:numRef>
              <c:f>'6a. Reduction Calc. Tool - ORG'!$K$45:$K$75</c:f>
              <c:numCache>
                <c:formatCode>0.00</c:formatCode>
                <c:ptCount val="31"/>
                <c:pt idx="0">
                  <c:v>10.31</c:v>
                </c:pt>
                <c:pt idx="1">
                  <c:v>11.02</c:v>
                </c:pt>
                <c:pt idx="2">
                  <c:v>8.8000000000000007</c:v>
                </c:pt>
                <c:pt idx="3">
                  <c:v>11</c:v>
                </c:pt>
                <c:pt idx="4">
                  <c:v>10.7</c:v>
                </c:pt>
                <c:pt idx="5">
                  <c:v>10</c:v>
                </c:pt>
                <c:pt idx="6">
                  <c:v>10.06</c:v>
                </c:pt>
                <c:pt idx="7">
                  <c:v>9</c:v>
                </c:pt>
                <c:pt idx="8">
                  <c:v>9</c:v>
                </c:pt>
                <c:pt idx="9">
                  <c:v>9.5</c:v>
                </c:pt>
                <c:pt idx="10">
                  <c:v>6.5</c:v>
                </c:pt>
                <c:pt idx="11">
                  <c:v>5</c:v>
                </c:pt>
                <c:pt idx="12">
                  <c:v>8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6</c:v>
                </c:pt>
                <c:pt idx="17">
                  <c:v>6</c:v>
                </c:pt>
                <c:pt idx="18">
                  <c:v>5.5</c:v>
                </c:pt>
                <c:pt idx="19">
                  <c:v>7</c:v>
                </c:pt>
                <c:pt idx="20">
                  <c:v>5</c:v>
                </c:pt>
                <c:pt idx="21">
                  <c:v>5</c:v>
                </c:pt>
                <c:pt idx="22">
                  <c:v>4</c:v>
                </c:pt>
                <c:pt idx="23">
                  <c:v>4</c:v>
                </c:pt>
                <c:pt idx="24">
                  <c:v>3</c:v>
                </c:pt>
                <c:pt idx="25">
                  <c:v>4</c:v>
                </c:pt>
                <c:pt idx="26">
                  <c:v>3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43-447B-8325-8FFEFCA2566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755279208"/>
        <c:axId val="755276912"/>
      </c:lineChart>
      <c:catAx>
        <c:axId val="755279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bg2">
                    <a:lumMod val="1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755276912"/>
        <c:crosses val="autoZero"/>
        <c:auto val="1"/>
        <c:lblAlgn val="ctr"/>
        <c:lblOffset val="100"/>
        <c:noMultiLvlLbl val="0"/>
      </c:catAx>
      <c:valAx>
        <c:axId val="75527691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755279208"/>
        <c:crosses val="autoZero"/>
        <c:crossBetween val="between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74241551624346"/>
          <c:y val="1.7975977335216078E-2"/>
          <c:w val="0.1113647963501796"/>
          <c:h val="0.1581476120139074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2">
                  <a:lumMod val="10000"/>
                </a:schemeClr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baseline="0">
                <a:solidFill>
                  <a:schemeClr val="tx1"/>
                </a:solidFill>
                <a:effectLst/>
              </a:rPr>
              <a:t>Actual vs Reduced vs Target Footprint </a:t>
            </a:r>
            <a:r>
              <a:rPr lang="en-US" sz="1200" b="0">
                <a:solidFill>
                  <a:schemeClr val="tx1"/>
                </a:solidFill>
              </a:rPr>
              <a:t>(in T CO2 eq)</a:t>
            </a:r>
          </a:p>
        </c:rich>
      </c:tx>
      <c:layout>
        <c:manualLayout>
          <c:xMode val="edge"/>
          <c:yMode val="edge"/>
          <c:x val="4.530996773851536E-2"/>
          <c:y val="2.16870980742815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nl-NL"/>
        </a:p>
      </c:txPr>
    </c:title>
    <c:autoTitleDeleted val="0"/>
    <c:plotArea>
      <c:layout>
        <c:manualLayout>
          <c:layoutTarget val="inner"/>
          <c:xMode val="edge"/>
          <c:yMode val="edge"/>
          <c:x val="2.2899667720412006E-2"/>
          <c:y val="0.13395683206031928"/>
          <c:w val="0.94962073101509359"/>
          <c:h val="0.79684929018830131"/>
        </c:manualLayout>
      </c:layout>
      <c:lineChart>
        <c:grouping val="standard"/>
        <c:varyColors val="0"/>
        <c:ser>
          <c:idx val="0"/>
          <c:order val="0"/>
          <c:tx>
            <c:v>target footprint</c:v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'6a. Reduction Calc. Tool - ORG'!$F$83:$F$113</c:f>
              <c:numCache>
                <c:formatCode>General</c:formatCode>
                <c:ptCount val="3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  <c:pt idx="21">
                  <c:v>2041</c:v>
                </c:pt>
                <c:pt idx="22">
                  <c:v>2042</c:v>
                </c:pt>
                <c:pt idx="23">
                  <c:v>2043</c:v>
                </c:pt>
                <c:pt idx="24">
                  <c:v>2044</c:v>
                </c:pt>
                <c:pt idx="25">
                  <c:v>2045</c:v>
                </c:pt>
                <c:pt idx="26">
                  <c:v>2046</c:v>
                </c:pt>
                <c:pt idx="27">
                  <c:v>2047</c:v>
                </c:pt>
                <c:pt idx="28">
                  <c:v>2048</c:v>
                </c:pt>
                <c:pt idx="29">
                  <c:v>2049</c:v>
                </c:pt>
                <c:pt idx="30">
                  <c:v>2050</c:v>
                </c:pt>
              </c:numCache>
            </c:numRef>
          </c:cat>
          <c:val>
            <c:numRef>
              <c:f>'6a. Reduction Calc. Tool - ORG'!$G$83:$G$113</c:f>
              <c:numCache>
                <c:formatCode>0.00</c:formatCode>
                <c:ptCount val="31"/>
                <c:pt idx="0">
                  <c:v>10.31</c:v>
                </c:pt>
                <c:pt idx="1">
                  <c:v>9.8048099999999998</c:v>
                </c:pt>
                <c:pt idx="2">
                  <c:v>9.2996199999999991</c:v>
                </c:pt>
                <c:pt idx="3">
                  <c:v>8.7944299999999984</c:v>
                </c:pt>
                <c:pt idx="4">
                  <c:v>8.2892399999999977</c:v>
                </c:pt>
                <c:pt idx="5">
                  <c:v>7.7840499999999979</c:v>
                </c:pt>
                <c:pt idx="6">
                  <c:v>7.2788599999999981</c:v>
                </c:pt>
                <c:pt idx="7">
                  <c:v>6.7736699999999983</c:v>
                </c:pt>
                <c:pt idx="8">
                  <c:v>6.2684799999999985</c:v>
                </c:pt>
                <c:pt idx="9">
                  <c:v>5.7632899999999987</c:v>
                </c:pt>
                <c:pt idx="10">
                  <c:v>5.2580999999999989</c:v>
                </c:pt>
                <c:pt idx="11">
                  <c:v>4.9951949999999989</c:v>
                </c:pt>
                <c:pt idx="12">
                  <c:v>4.732289999999999</c:v>
                </c:pt>
                <c:pt idx="13">
                  <c:v>4.4693849999999991</c:v>
                </c:pt>
                <c:pt idx="14">
                  <c:v>4.2064799999999991</c:v>
                </c:pt>
                <c:pt idx="15">
                  <c:v>3.9435749999999992</c:v>
                </c:pt>
                <c:pt idx="16">
                  <c:v>3.6806699999999992</c:v>
                </c:pt>
                <c:pt idx="17">
                  <c:v>3.4177649999999993</c:v>
                </c:pt>
                <c:pt idx="18">
                  <c:v>3.1548599999999993</c:v>
                </c:pt>
                <c:pt idx="19">
                  <c:v>2.8919549999999994</c:v>
                </c:pt>
                <c:pt idx="20">
                  <c:v>2.6290499999999994</c:v>
                </c:pt>
                <c:pt idx="21">
                  <c:v>2.3661449999999995</c:v>
                </c:pt>
                <c:pt idx="22">
                  <c:v>2.1032399999999996</c:v>
                </c:pt>
                <c:pt idx="23">
                  <c:v>1.8403349999999996</c:v>
                </c:pt>
                <c:pt idx="24">
                  <c:v>1.5774299999999997</c:v>
                </c:pt>
                <c:pt idx="25">
                  <c:v>1.3145249999999997</c:v>
                </c:pt>
                <c:pt idx="26">
                  <c:v>1.0516199999999998</c:v>
                </c:pt>
                <c:pt idx="27">
                  <c:v>0.78871499999999972</c:v>
                </c:pt>
                <c:pt idx="28">
                  <c:v>0.52580999999999967</c:v>
                </c:pt>
                <c:pt idx="29">
                  <c:v>0.26290499999999961</c:v>
                </c:pt>
                <c:pt idx="30">
                  <c:v>-4.4408920985006262E-16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0A-46F3-9D88-620F473F7CA6}"/>
            </c:ext>
          </c:extLst>
        </c:ser>
        <c:ser>
          <c:idx val="1"/>
          <c:order val="1"/>
          <c:tx>
            <c:v>actual footprint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'6a. Reduction Calc. Tool - ORG'!$F$83:$F$113</c:f>
              <c:numCache>
                <c:formatCode>General</c:formatCode>
                <c:ptCount val="3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  <c:pt idx="21">
                  <c:v>2041</c:v>
                </c:pt>
                <c:pt idx="22">
                  <c:v>2042</c:v>
                </c:pt>
                <c:pt idx="23">
                  <c:v>2043</c:v>
                </c:pt>
                <c:pt idx="24">
                  <c:v>2044</c:v>
                </c:pt>
                <c:pt idx="25">
                  <c:v>2045</c:v>
                </c:pt>
                <c:pt idx="26">
                  <c:v>2046</c:v>
                </c:pt>
                <c:pt idx="27">
                  <c:v>2047</c:v>
                </c:pt>
                <c:pt idx="28">
                  <c:v>2048</c:v>
                </c:pt>
                <c:pt idx="29">
                  <c:v>2049</c:v>
                </c:pt>
                <c:pt idx="30">
                  <c:v>2050</c:v>
                </c:pt>
              </c:numCache>
            </c:numRef>
          </c:cat>
          <c:val>
            <c:numRef>
              <c:f>'6a. Reduction Calc. Tool - ORG'!$I$83:$I$113</c:f>
              <c:numCache>
                <c:formatCode>0.00</c:formatCode>
                <c:ptCount val="31"/>
                <c:pt idx="0">
                  <c:v>10.31</c:v>
                </c:pt>
                <c:pt idx="1">
                  <c:v>11</c:v>
                </c:pt>
                <c:pt idx="2">
                  <c:v>8</c:v>
                </c:pt>
                <c:pt idx="3">
                  <c:v>11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8</c:v>
                </c:pt>
                <c:pt idx="11">
                  <c:v>5</c:v>
                </c:pt>
                <c:pt idx="12">
                  <c:v>8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4</c:v>
                </c:pt>
                <c:pt idx="23">
                  <c:v>4</c:v>
                </c:pt>
                <c:pt idx="24">
                  <c:v>3</c:v>
                </c:pt>
                <c:pt idx="25">
                  <c:v>4</c:v>
                </c:pt>
                <c:pt idx="26">
                  <c:v>3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0A-46F3-9D88-620F473F7CA6}"/>
            </c:ext>
          </c:extLst>
        </c:ser>
        <c:ser>
          <c:idx val="2"/>
          <c:order val="2"/>
          <c:tx>
            <c:v>reduced footprint</c:v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'6a. Reduction Calc. Tool - ORG'!$F$83:$F$113</c:f>
              <c:numCache>
                <c:formatCode>General</c:formatCode>
                <c:ptCount val="3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  <c:pt idx="21">
                  <c:v>2041</c:v>
                </c:pt>
                <c:pt idx="22">
                  <c:v>2042</c:v>
                </c:pt>
                <c:pt idx="23">
                  <c:v>2043</c:v>
                </c:pt>
                <c:pt idx="24">
                  <c:v>2044</c:v>
                </c:pt>
                <c:pt idx="25">
                  <c:v>2045</c:v>
                </c:pt>
                <c:pt idx="26">
                  <c:v>2046</c:v>
                </c:pt>
                <c:pt idx="27">
                  <c:v>2047</c:v>
                </c:pt>
                <c:pt idx="28">
                  <c:v>2048</c:v>
                </c:pt>
                <c:pt idx="29">
                  <c:v>2049</c:v>
                </c:pt>
                <c:pt idx="30">
                  <c:v>2050</c:v>
                </c:pt>
              </c:numCache>
            </c:numRef>
          </c:cat>
          <c:val>
            <c:numRef>
              <c:f>'6a. Reduction Calc. Tool - ORG'!$K$83:$K$113</c:f>
              <c:numCache>
                <c:formatCode>0.00</c:formatCode>
                <c:ptCount val="31"/>
                <c:pt idx="0">
                  <c:v>10.31</c:v>
                </c:pt>
                <c:pt idx="1">
                  <c:v>11.02</c:v>
                </c:pt>
                <c:pt idx="2">
                  <c:v>8.8000000000000007</c:v>
                </c:pt>
                <c:pt idx="3">
                  <c:v>11</c:v>
                </c:pt>
                <c:pt idx="4">
                  <c:v>6.7</c:v>
                </c:pt>
                <c:pt idx="5">
                  <c:v>6</c:v>
                </c:pt>
                <c:pt idx="6">
                  <c:v>6.06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8</c:v>
                </c:pt>
                <c:pt idx="11">
                  <c:v>5</c:v>
                </c:pt>
                <c:pt idx="12">
                  <c:v>8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7</c:v>
                </c:pt>
                <c:pt idx="20">
                  <c:v>5</c:v>
                </c:pt>
                <c:pt idx="21">
                  <c:v>5</c:v>
                </c:pt>
                <c:pt idx="22">
                  <c:v>4</c:v>
                </c:pt>
                <c:pt idx="23">
                  <c:v>4</c:v>
                </c:pt>
                <c:pt idx="24">
                  <c:v>3</c:v>
                </c:pt>
                <c:pt idx="25">
                  <c:v>4</c:v>
                </c:pt>
                <c:pt idx="26">
                  <c:v>3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9B-4E90-9A9B-1CC676CB152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755279208"/>
        <c:axId val="755276912"/>
      </c:lineChart>
      <c:catAx>
        <c:axId val="755279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bg2">
                <a:lumMod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bg2">
                    <a:lumMod val="1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755276912"/>
        <c:crosses val="autoZero"/>
        <c:auto val="1"/>
        <c:lblAlgn val="ctr"/>
        <c:lblOffset val="100"/>
        <c:noMultiLvlLbl val="0"/>
      </c:catAx>
      <c:valAx>
        <c:axId val="75527691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755279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74241551624346"/>
          <c:y val="1.7975977335216078E-2"/>
          <c:w val="0.1113647963501796"/>
          <c:h val="0.15783950030821986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2">
                  <a:lumMod val="10000"/>
                </a:schemeClr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343979</xdr:colOff>
      <xdr:row>4</xdr:row>
      <xdr:rowOff>36406</xdr:rowOff>
    </xdr:from>
    <xdr:to>
      <xdr:col>5</xdr:col>
      <xdr:colOff>284107</xdr:colOff>
      <xdr:row>6</xdr:row>
      <xdr:rowOff>181847</xdr:rowOff>
    </xdr:to>
    <xdr:pic>
      <xdr:nvPicPr>
        <xdr:cNvPr id="6" name="Afbeelding 1">
          <a:extLst>
            <a:ext uri="{FF2B5EF4-FFF2-40B4-BE49-F238E27FC236}">
              <a16:creationId xmlns:a16="http://schemas.microsoft.com/office/drawing/2014/main" id="{880AD0C0-FF0F-4036-8B6F-0D9FD0E70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571080" y="809449"/>
          <a:ext cx="611940" cy="596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362479</xdr:colOff>
      <xdr:row>38</xdr:row>
      <xdr:rowOff>79375</xdr:rowOff>
    </xdr:from>
    <xdr:to>
      <xdr:col>12</xdr:col>
      <xdr:colOff>370417</xdr:colOff>
      <xdr:row>59</xdr:row>
      <xdr:rowOff>148167</xdr:rowOff>
    </xdr:to>
    <xdr:sp macro="" textlink="">
      <xdr:nvSpPr>
        <xdr:cNvPr id="8" name="Tekstvak 2">
          <a:extLst>
            <a:ext uri="{FF2B5EF4-FFF2-40B4-BE49-F238E27FC236}">
              <a16:creationId xmlns:a16="http://schemas.microsoft.com/office/drawing/2014/main" id="{C59F7A5B-EACA-478B-8400-EEC36EE28945}"/>
            </a:ext>
          </a:extLst>
        </xdr:cNvPr>
        <xdr:cNvSpPr txBox="1">
          <a:spLocks noChangeArrowheads="1"/>
        </xdr:cNvSpPr>
      </xdr:nvSpPr>
      <xdr:spPr bwMode="auto">
        <a:xfrm>
          <a:off x="1209146" y="7868708"/>
          <a:ext cx="6463771" cy="3847042"/>
        </a:xfrm>
        <a:prstGeom prst="rect">
          <a:avLst/>
        </a:prstGeom>
        <a:solidFill>
          <a:schemeClr val="bg1"/>
        </a:solidFill>
        <a:ln w="25400">
          <a:solidFill>
            <a:srgbClr val="0088CC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R="1159510" algn="just">
            <a:lnSpc>
              <a:spcPct val="110000"/>
            </a:lnSpc>
            <a:spcAft>
              <a:spcPts val="0"/>
            </a:spcAft>
          </a:pPr>
          <a:r>
            <a:rPr lang="en-GB" sz="800" i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 </a:t>
          </a:r>
          <a:endParaRPr lang="nl-NL" sz="11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pPr marR="1159510" algn="just">
            <a:lnSpc>
              <a:spcPct val="110000"/>
            </a:lnSpc>
            <a:spcAft>
              <a:spcPts val="0"/>
            </a:spcAft>
          </a:pPr>
          <a:r>
            <a:rPr lang="en-GB" sz="800" i="1">
              <a:effectLst/>
              <a:latin typeface="+mn-lt"/>
              <a:ea typeface="Calibri" panose="020F0502020204030204" pitchFamily="34" charset="0"/>
              <a:cs typeface="Arial" panose="020B0604020202020204" pitchFamily="34" charset="0"/>
            </a:rPr>
            <a:t>Climate Neutral Group (CNG) wants to accelerate the transition to a net-zero carbon economy. We help our clients to reduce their carbon emissions and their environmental impact, by offering 4 services: (1) we calculate your carbon footprint, (2) we advise you how to reduce your emissions, (3) we offer credible offsets for emissions that cannot be reduced (yet), and finally, (4) we offer a practical and impactful certification program that allows certified clients to proudly use the Climate Neutral Trademark. For more information, see: </a:t>
          </a:r>
          <a:r>
            <a:rPr lang="en-GB" sz="800" i="1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http://www.climateneutralgroup.com/en</a:t>
          </a:r>
          <a:r>
            <a:rPr lang="en-GB" sz="800" i="1">
              <a:solidFill>
                <a:srgbClr val="0088CC"/>
              </a:solidFill>
              <a:effectLst/>
              <a:latin typeface="+mn-lt"/>
              <a:ea typeface="Calibri" panose="020F0502020204030204" pitchFamily="34" charset="0"/>
              <a:cs typeface="Arial" panose="020B0604020202020204" pitchFamily="34" charset="0"/>
            </a:rPr>
            <a:t>.  </a:t>
          </a:r>
          <a:endParaRPr lang="nl-NL" sz="1100" i="0">
            <a:solidFill>
              <a:srgbClr val="0088CC"/>
            </a:solidFill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159510" algn="just">
            <a:lnSpc>
              <a:spcPct val="110000"/>
            </a:lnSpc>
            <a:spcAft>
              <a:spcPts val="0"/>
            </a:spcAft>
          </a:pPr>
          <a:endParaRPr lang="nl-NL" sz="1100"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69545" algn="just">
            <a:lnSpc>
              <a:spcPct val="110000"/>
            </a:lnSpc>
            <a:spcAft>
              <a:spcPts val="0"/>
            </a:spcAft>
          </a:pP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This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 b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Climate Neutral Standard</a:t>
          </a:r>
          <a:r>
            <a:rPr lang="en-GB" sz="800" b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,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 b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as</a:t>
          </a:r>
          <a:r>
            <a:rPr lang="en-GB" sz="800" b="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well as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the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Assurance Protocol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and 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Trademark</a:t>
          </a:r>
          <a:r>
            <a:rPr lang="en-GB" sz="800" b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&amp; Claims Policy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, have been developed for the revised Climate Neutral Certification Program, based on a series of stakeholder consultations following the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ISEAL Codes of Good Practice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. This document replaces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the '</a:t>
          </a:r>
          <a:r>
            <a:rPr lang="en-GB" sz="800" i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Klimaatneutraal Gegarandeerd Handboek, vs 2.0-1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' and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becomes mandatory from the 1st of January 2021 onwards (unless a valid contract between CNG and its client states differently). This document is available in two formats: a leaflet format and an Excel format, both in English. Any translations in other languages </a:t>
          </a:r>
          <a:r>
            <a:rPr lang="nl-NL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are not binding.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The Excel format should be considered as the official and binding version. Both formats are publicly available for free from our website and the leaflet format is printed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in a limited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edition. For more information related to the Climate Neutral Certification Program, please consult our website: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www.climateneutralcertification.com</a:t>
          </a:r>
          <a:r>
            <a:rPr lang="en-GB" sz="800">
              <a:solidFill>
                <a:srgbClr val="0088CC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or mail us to: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certification@climateneutralgroup.com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. </a:t>
          </a:r>
          <a:endParaRPr lang="nl-NL" sz="1100">
            <a:solidFill>
              <a:srgbClr val="0088CC"/>
            </a:solidFill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699260" algn="just">
            <a:lnSpc>
              <a:spcPct val="110000"/>
            </a:lnSpc>
            <a:spcAft>
              <a:spcPts val="0"/>
            </a:spcAft>
            <a:tabLst>
              <a:tab pos="4591050" algn="l"/>
            </a:tabLst>
          </a:pP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 </a:t>
          </a:r>
          <a:endParaRPr lang="nl-NL" sz="1100"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 i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DISCLAMER© Climate Neutral Group 2020. No part of this publication may be reproduced, stored in a retrieval system, or transmitted in any form or by any means electronic, mechanical, photocopying, recording or otherwise without full attribution.</a:t>
          </a:r>
          <a:r>
            <a:rPr lang="en-US" sz="800" b="1">
              <a:solidFill>
                <a:srgbClr val="8E002B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1">
            <a:solidFill>
              <a:srgbClr val="8E002B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1">
            <a:solidFill>
              <a:srgbClr val="8E002B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>
              <a:solidFill>
                <a:schemeClr val="tx2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</a:t>
          </a:r>
          <a:r>
            <a:rPr lang="en-US" sz="800" b="1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DOC ID: 		</a:t>
          </a:r>
          <a:r>
            <a:rPr lang="en-US" sz="800" b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CNG_STANDARD_VS1.0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DEVELOPED</a:t>
          </a:r>
          <a:r>
            <a:rPr lang="en-US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BY: 		</a:t>
          </a:r>
          <a:r>
            <a:rPr lang="en-US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 - CERTIFICATION TEAM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APPROVED BY:		</a:t>
          </a:r>
          <a:r>
            <a:rPr lang="en-US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 - SALES &amp; MARKETING DIRECTOR, ON BEHALF OF THE ADVISORY COMMITTEE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RELEASE DATE:	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01 SEP 2020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IMPLEMENTATION DATE:  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01 JAN 2021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EXPIRATION DATE:	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TBC - CNG SHALL REVIEW THIS DOCUMENT AT LEAST ONCE EVERY FOUR YEARS, 				BUT RESERVES THE RIGHT TO AMEND THIS DOCUMENT EARLIER.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0" baseline="0">
            <a:solidFill>
              <a:schemeClr val="tx2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 editAs="oneCell">
    <xdr:from>
      <xdr:col>11</xdr:col>
      <xdr:colOff>72494</xdr:colOff>
      <xdr:row>39</xdr:row>
      <xdr:rowOff>83608</xdr:rowOff>
    </xdr:from>
    <xdr:to>
      <xdr:col>12</xdr:col>
      <xdr:colOff>109325</xdr:colOff>
      <xdr:row>43</xdr:row>
      <xdr:rowOff>34396</xdr:rowOff>
    </xdr:to>
    <xdr:pic>
      <xdr:nvPicPr>
        <xdr:cNvPr id="9" name="Afbeelding 8">
          <a:extLst>
            <a:ext uri="{FF2B5EF4-FFF2-40B4-BE49-F238E27FC236}">
              <a16:creationId xmlns:a16="http://schemas.microsoft.com/office/drawing/2014/main" id="{6F580897-A96E-4728-BA19-9572F33092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9411" y="8052858"/>
          <a:ext cx="682414" cy="6704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160734</xdr:colOff>
      <xdr:row>43</xdr:row>
      <xdr:rowOff>0</xdr:rowOff>
    </xdr:from>
    <xdr:to>
      <xdr:col>34</xdr:col>
      <xdr:colOff>47627</xdr:colOff>
      <xdr:row>62</xdr:row>
      <xdr:rowOff>9392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961D7943-2659-4605-89CC-16934D9FB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333374</xdr:colOff>
      <xdr:row>81</xdr:row>
      <xdr:rowOff>488157</xdr:rowOff>
    </xdr:from>
    <xdr:to>
      <xdr:col>34</xdr:col>
      <xdr:colOff>220267</xdr:colOff>
      <xdr:row>102</xdr:row>
      <xdr:rowOff>140361</xdr:rowOff>
    </xdr:to>
    <xdr:graphicFrame macro="">
      <xdr:nvGraphicFramePr>
        <xdr:cNvPr id="5" name="Grafiek 4">
          <a:extLst>
            <a:ext uri="{FF2B5EF4-FFF2-40B4-BE49-F238E27FC236}">
              <a16:creationId xmlns:a16="http://schemas.microsoft.com/office/drawing/2014/main" id="{C5A70F00-80CA-4C6C-A0E8-9515E65398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NG">
  <a:themeElements>
    <a:clrScheme name="Climate Neutral Group">
      <a:dk1>
        <a:srgbClr val="123A68"/>
      </a:dk1>
      <a:lt1>
        <a:srgbClr val="FFFFFF"/>
      </a:lt1>
      <a:dk2>
        <a:srgbClr val="0088CB"/>
      </a:dk2>
      <a:lt2>
        <a:srgbClr val="E7E6E6"/>
      </a:lt2>
      <a:accent1>
        <a:srgbClr val="52AD32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55C600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NG" id="{49A118FF-BD65-8244-8FB6-3E519DF2C7BD}" vid="{A95A2BEA-7864-324B-9602-593E53331AD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68A5-C3A9-41D8-B4AE-00A8C9209719}">
  <sheetPr>
    <tabColor rgb="FF0088CC"/>
    <pageSetUpPr fitToPage="1"/>
  </sheetPr>
  <dimension ref="A1:O66"/>
  <sheetViews>
    <sheetView view="pageBreakPreview" topLeftCell="A32" zoomScale="138" zoomScaleNormal="60" zoomScaleSheetLayoutView="138" workbookViewId="0">
      <selection activeCell="O66" sqref="O66"/>
    </sheetView>
  </sheetViews>
  <sheetFormatPr baseColWidth="10" defaultColWidth="8.83203125" defaultRowHeight="15"/>
  <cols>
    <col min="1" max="1" width="2.83203125" customWidth="1"/>
    <col min="15" max="15" width="3.33203125" customWidth="1"/>
  </cols>
  <sheetData>
    <row r="1" spans="1: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2"/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2"/>
    </row>
    <row r="3" spans="1:15">
      <c r="A3" s="2"/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  <c r="O3" s="2"/>
    </row>
    <row r="4" spans="1:15">
      <c r="A4" s="2"/>
      <c r="B4" s="21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3"/>
      <c r="O4" s="2"/>
    </row>
    <row r="5" spans="1:15">
      <c r="A5" s="2"/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3"/>
      <c r="O5" s="2"/>
    </row>
    <row r="6" spans="1:15" ht="20">
      <c r="A6" s="2"/>
      <c r="B6" s="21"/>
      <c r="C6" s="22"/>
      <c r="D6" s="22"/>
      <c r="E6" s="22"/>
      <c r="F6" s="22"/>
      <c r="G6" s="22"/>
      <c r="H6" s="24" t="s">
        <v>70</v>
      </c>
      <c r="I6" s="22"/>
      <c r="J6" s="22"/>
      <c r="K6" s="22"/>
      <c r="L6" s="22"/>
      <c r="M6" s="22"/>
      <c r="N6" s="23"/>
      <c r="O6" s="2"/>
    </row>
    <row r="7" spans="1:15">
      <c r="A7" s="2"/>
      <c r="B7" s="21"/>
      <c r="C7" s="22"/>
      <c r="D7" s="22"/>
      <c r="E7" s="22"/>
      <c r="F7" s="22"/>
      <c r="G7" s="22"/>
      <c r="H7" s="25" t="s">
        <v>80</v>
      </c>
      <c r="I7" s="22"/>
      <c r="J7" s="22"/>
      <c r="K7" s="22"/>
      <c r="L7" s="22"/>
      <c r="M7" s="22"/>
      <c r="N7" s="23"/>
      <c r="O7" s="2"/>
    </row>
    <row r="8" spans="1:15">
      <c r="A8" s="2"/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3"/>
      <c r="O8" s="2"/>
    </row>
    <row r="9" spans="1:15">
      <c r="A9" s="2"/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3"/>
      <c r="O9" s="2"/>
    </row>
    <row r="10" spans="1:15">
      <c r="A10" s="2"/>
      <c r="B10" s="2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"/>
    </row>
    <row r="11" spans="1:15">
      <c r="A11" s="2"/>
      <c r="B11" s="2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3"/>
      <c r="O11" s="2"/>
    </row>
    <row r="12" spans="1:15">
      <c r="A12" s="2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3"/>
      <c r="O12" s="2"/>
    </row>
    <row r="13" spans="1:15">
      <c r="A13" s="2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3"/>
      <c r="O13" s="2"/>
    </row>
    <row r="14" spans="1:15">
      <c r="A14" s="2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  <c r="O14" s="2"/>
    </row>
    <row r="15" spans="1:15">
      <c r="A15" s="2"/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3"/>
      <c r="O15" s="2"/>
    </row>
    <row r="16" spans="1:15">
      <c r="A16" s="2"/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2"/>
    </row>
    <row r="17" spans="1:15">
      <c r="A17" s="2"/>
      <c r="B17" s="2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3"/>
      <c r="O17" s="2"/>
    </row>
    <row r="18" spans="1:15">
      <c r="A18" s="2"/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3"/>
      <c r="O18" s="2"/>
    </row>
    <row r="19" spans="1:15">
      <c r="A19" s="2"/>
      <c r="B19" s="21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3"/>
      <c r="O19" s="2"/>
    </row>
    <row r="20" spans="1:15">
      <c r="A20" s="2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2"/>
    </row>
    <row r="21" spans="1:15" ht="47">
      <c r="A21" s="2"/>
      <c r="B21" s="21"/>
      <c r="C21" s="22"/>
      <c r="D21" s="22"/>
      <c r="E21" s="22"/>
      <c r="F21" s="22"/>
      <c r="G21" s="22"/>
      <c r="H21" s="26" t="s">
        <v>70</v>
      </c>
      <c r="I21" s="22"/>
      <c r="J21" s="22"/>
      <c r="K21" s="22"/>
      <c r="L21" s="22"/>
      <c r="M21" s="22"/>
      <c r="N21" s="23"/>
      <c r="O21" s="2"/>
    </row>
    <row r="22" spans="1:15" ht="26">
      <c r="A22" s="2"/>
      <c r="B22" s="21"/>
      <c r="C22" s="22"/>
      <c r="D22" s="22"/>
      <c r="E22" s="27"/>
      <c r="F22" s="27"/>
      <c r="G22" s="27"/>
      <c r="H22" s="28" t="s">
        <v>71</v>
      </c>
      <c r="I22" s="27"/>
      <c r="J22" s="27"/>
      <c r="K22" s="27"/>
      <c r="L22" s="22"/>
      <c r="M22" s="22"/>
      <c r="N22" s="23"/>
      <c r="O22" s="2"/>
    </row>
    <row r="23" spans="1:15" ht="37">
      <c r="A23" s="2"/>
      <c r="B23" s="21"/>
      <c r="C23" s="22"/>
      <c r="D23" s="22"/>
      <c r="E23" s="22"/>
      <c r="F23" s="22"/>
      <c r="G23" s="22"/>
      <c r="H23" s="29"/>
      <c r="I23" s="22"/>
      <c r="J23" s="22"/>
      <c r="K23" s="22"/>
      <c r="L23" s="22"/>
      <c r="M23" s="22"/>
      <c r="N23" s="23"/>
      <c r="O23" s="2"/>
    </row>
    <row r="24" spans="1:15" ht="19">
      <c r="A24" s="2"/>
      <c r="B24" s="21"/>
      <c r="C24" s="22"/>
      <c r="D24" s="22"/>
      <c r="E24" s="22"/>
      <c r="F24" s="22"/>
      <c r="G24" s="22"/>
      <c r="H24" s="30" t="s">
        <v>79</v>
      </c>
      <c r="I24" s="22"/>
      <c r="J24" s="22"/>
      <c r="K24" s="22"/>
      <c r="L24" s="22"/>
      <c r="M24" s="22"/>
      <c r="N24" s="23"/>
      <c r="O24" s="2"/>
    </row>
    <row r="25" spans="1:15">
      <c r="A25" s="2"/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3"/>
      <c r="O25" s="2"/>
    </row>
    <row r="26" spans="1:15">
      <c r="A26" s="2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3"/>
      <c r="O26" s="2"/>
    </row>
    <row r="27" spans="1:15">
      <c r="A27" s="2"/>
      <c r="B27" s="21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3"/>
      <c r="O27" s="2"/>
    </row>
    <row r="28" spans="1:15">
      <c r="A28" s="2"/>
      <c r="B28" s="21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3"/>
      <c r="O28" s="2"/>
    </row>
    <row r="29" spans="1:15">
      <c r="A29" s="2"/>
      <c r="B29" s="21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3"/>
      <c r="O29" s="2"/>
    </row>
    <row r="30" spans="1:15">
      <c r="A30" s="2"/>
      <c r="B30" s="21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3"/>
      <c r="O30" s="2"/>
    </row>
    <row r="31" spans="1:15">
      <c r="A31" s="2"/>
      <c r="B31" s="21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3"/>
      <c r="O31" s="2"/>
    </row>
    <row r="32" spans="1:15">
      <c r="A32" s="2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3"/>
      <c r="O32" s="2"/>
    </row>
    <row r="33" spans="1:15">
      <c r="A33" s="2"/>
      <c r="B33" s="21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3"/>
      <c r="O33" s="2"/>
    </row>
    <row r="34" spans="1:15">
      <c r="A34" s="2"/>
      <c r="B34" s="21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3"/>
      <c r="O34" s="2"/>
    </row>
    <row r="35" spans="1:15">
      <c r="A35" s="2"/>
      <c r="B35" s="21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3"/>
      <c r="O35" s="2"/>
    </row>
    <row r="36" spans="1:15">
      <c r="A36" s="2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3"/>
      <c r="O36" s="2"/>
    </row>
    <row r="37" spans="1:15">
      <c r="A37" s="2"/>
      <c r="B37" s="21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3"/>
      <c r="O37" s="2"/>
    </row>
    <row r="38" spans="1:15">
      <c r="A38" s="2"/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3"/>
      <c r="O38" s="2"/>
    </row>
    <row r="39" spans="1:15">
      <c r="A39" s="2"/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3"/>
      <c r="O39" s="2"/>
    </row>
    <row r="40" spans="1:15">
      <c r="A40" s="2"/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3"/>
      <c r="O40" s="2"/>
    </row>
    <row r="41" spans="1:15">
      <c r="A41" s="2"/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3"/>
      <c r="O41" s="2"/>
    </row>
    <row r="42" spans="1:15">
      <c r="A42" s="2"/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3"/>
      <c r="O42" s="2"/>
    </row>
    <row r="43" spans="1:15">
      <c r="A43" s="2"/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3"/>
      <c r="O43" s="2"/>
    </row>
    <row r="44" spans="1:15">
      <c r="A44" s="2"/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3"/>
      <c r="O44" s="2"/>
    </row>
    <row r="45" spans="1:15">
      <c r="A45" s="2"/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3"/>
      <c r="O45" s="2"/>
    </row>
    <row r="46" spans="1:15">
      <c r="A46" s="2"/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3"/>
      <c r="O46" s="2"/>
    </row>
    <row r="47" spans="1:15">
      <c r="A47" s="2"/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3"/>
      <c r="O47" s="2"/>
    </row>
    <row r="48" spans="1:15">
      <c r="A48" s="2"/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3"/>
      <c r="O48" s="2"/>
    </row>
    <row r="49" spans="1:15">
      <c r="A49" s="2"/>
      <c r="B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3"/>
      <c r="O49" s="2"/>
    </row>
    <row r="50" spans="1:15">
      <c r="A50" s="2"/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3"/>
      <c r="O50" s="2"/>
    </row>
    <row r="51" spans="1:15">
      <c r="A51" s="2"/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3"/>
      <c r="O51" s="2"/>
    </row>
    <row r="52" spans="1:15">
      <c r="A52" s="2"/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3"/>
      <c r="O52" s="2"/>
    </row>
    <row r="53" spans="1:15">
      <c r="A53" s="2"/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3"/>
      <c r="O53" s="2"/>
    </row>
    <row r="54" spans="1:15">
      <c r="A54" s="2"/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3"/>
      <c r="O54" s="2"/>
    </row>
    <row r="55" spans="1:15">
      <c r="A55" s="2"/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3"/>
      <c r="O55" s="2"/>
    </row>
    <row r="56" spans="1:15">
      <c r="A56" s="2"/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3"/>
      <c r="O56" s="2"/>
    </row>
    <row r="57" spans="1:15">
      <c r="A57" s="2"/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3"/>
      <c r="O57" s="2"/>
    </row>
    <row r="58" spans="1:15">
      <c r="A58" s="2"/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3"/>
      <c r="O58" s="2"/>
    </row>
    <row r="59" spans="1:15">
      <c r="A59" s="2"/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3"/>
      <c r="O59" s="2"/>
    </row>
    <row r="60" spans="1:15">
      <c r="A60" s="2"/>
      <c r="B60" s="21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3"/>
      <c r="O60" s="2"/>
    </row>
    <row r="61" spans="1:15">
      <c r="A61" s="2"/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3"/>
      <c r="O61" s="2"/>
    </row>
    <row r="62" spans="1:15">
      <c r="A62" s="2"/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3"/>
      <c r="O62" s="2"/>
    </row>
    <row r="63" spans="1:15">
      <c r="A63" s="2"/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3"/>
      <c r="O63" s="2"/>
    </row>
    <row r="64" spans="1:15">
      <c r="A64" s="2"/>
      <c r="B64" s="21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3"/>
      <c r="O64" s="2"/>
    </row>
    <row r="65" spans="1:15">
      <c r="A65" s="2"/>
      <c r="B65" s="31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3"/>
      <c r="O65" s="2"/>
    </row>
    <row r="66" spans="1: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</sheetData>
  <pageMargins left="0.70866141732283472" right="0.70866141732283472" top="0.74803149606299213" bottom="0.74803149606299213" header="0.31496062992125984" footer="0.31496062992125984"/>
  <pageSetup paperSize="9" scale="67" orientation="portrait" r:id="rId1"/>
  <rowBreaks count="1" manualBreakCount="1">
    <brk id="5" max="16383" man="1"/>
  </rowBreaks>
  <colBreaks count="1" manualBreakCount="1">
    <brk id="1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FD97B-67C5-491E-96BF-1CFFBE74C5FC}">
  <sheetPr>
    <tabColor rgb="FF0088CC"/>
    <pageSetUpPr fitToPage="1"/>
  </sheetPr>
  <dimension ref="A1:AI35"/>
  <sheetViews>
    <sheetView view="pageBreakPreview" zoomScale="60" zoomScaleNormal="100" workbookViewId="0">
      <selection activeCell="C12" sqref="C12"/>
    </sheetView>
  </sheetViews>
  <sheetFormatPr baseColWidth="10" defaultColWidth="8.83203125" defaultRowHeight="15"/>
  <cols>
    <col min="1" max="2" width="3" style="2" customWidth="1"/>
    <col min="3" max="3" width="83.33203125" customWidth="1"/>
    <col min="4" max="4" width="2.6640625" style="5" customWidth="1"/>
    <col min="5" max="35" width="9" style="5"/>
  </cols>
  <sheetData>
    <row r="1" spans="2:35" s="1" customFormat="1" ht="19">
      <c r="B1" s="17" t="s">
        <v>69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spans="2:35">
      <c r="C2" s="2"/>
      <c r="D2" s="2"/>
    </row>
    <row r="3" spans="2:35">
      <c r="B3" s="18"/>
      <c r="C3" s="20"/>
      <c r="D3" s="2"/>
    </row>
    <row r="4" spans="2:35" ht="350">
      <c r="B4" s="21"/>
      <c r="C4" s="34" t="s">
        <v>84</v>
      </c>
      <c r="D4" s="2"/>
    </row>
    <row r="5" spans="2:35" ht="36" customHeight="1">
      <c r="B5" s="31"/>
      <c r="C5" s="33"/>
      <c r="D5" s="2"/>
    </row>
    <row r="6" spans="2:35">
      <c r="C6" s="2"/>
      <c r="D6" s="2"/>
    </row>
    <row r="7" spans="2:35" s="5" customFormat="1"/>
    <row r="8" spans="2:35" s="5" customFormat="1"/>
    <row r="9" spans="2:35" s="5" customFormat="1"/>
    <row r="10" spans="2:35" s="5" customFormat="1"/>
    <row r="11" spans="2:35" s="5" customFormat="1"/>
    <row r="12" spans="2:35" s="5" customFormat="1"/>
    <row r="13" spans="2:35" s="5" customFormat="1"/>
    <row r="14" spans="2:35" s="5" customFormat="1"/>
    <row r="15" spans="2:35" s="5" customFormat="1"/>
    <row r="16" spans="2:35" s="5" customFormat="1"/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</sheetData>
  <pageMargins left="0.70866141732283472" right="0.70866141732283472" top="0.74803149606299213" bottom="0.74803149606299213" header="0.31496062992125984" footer="0.31496062992125984"/>
  <pageSetup paperSize="9" scale="90" orientation="portrait" r:id="rId1"/>
  <rowBreaks count="1" manualBreakCount="1">
    <brk id="13" max="16383" man="1"/>
  </rowBreaks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5C22C-9848-453A-942E-14891EDD36B2}">
  <sheetPr>
    <tabColor rgb="FF0088CC"/>
  </sheetPr>
  <dimension ref="A1:BF255"/>
  <sheetViews>
    <sheetView tabSelected="1" view="pageBreakPreview" zoomScale="57" zoomScaleNormal="60" zoomScaleSheetLayoutView="57" workbookViewId="0">
      <selection activeCell="M30" sqref="M30"/>
    </sheetView>
  </sheetViews>
  <sheetFormatPr baseColWidth="10" defaultColWidth="9" defaultRowHeight="15"/>
  <cols>
    <col min="1" max="1" width="3.6640625" style="10" customWidth="1"/>
    <col min="2" max="3" width="2.83203125" style="11" customWidth="1"/>
    <col min="4" max="4" width="7.33203125" style="11" customWidth="1"/>
    <col min="5" max="5" width="8.6640625" style="11" customWidth="1"/>
    <col min="6" max="6" width="10" style="11" customWidth="1"/>
    <col min="7" max="7" width="10.6640625" style="11" customWidth="1"/>
    <col min="8" max="8" width="5" style="11" customWidth="1"/>
    <col min="9" max="9" width="10.5" style="11" customWidth="1"/>
    <col min="10" max="10" width="10.83203125" style="11" customWidth="1"/>
    <col min="11" max="11" width="9.1640625" style="11" customWidth="1"/>
    <col min="12" max="12" width="4.83203125" style="11" customWidth="1"/>
    <col min="13" max="13" width="8.83203125" style="11" customWidth="1"/>
    <col min="14" max="14" width="4.6640625" style="11" customWidth="1"/>
    <col min="15" max="15" width="14.33203125" style="11" customWidth="1"/>
    <col min="16" max="16" width="4.1640625" style="11" customWidth="1"/>
    <col min="17" max="20" width="9" style="11"/>
    <col min="21" max="21" width="3.5" style="11" customWidth="1"/>
    <col min="22" max="23" width="9" style="11"/>
    <col min="24" max="24" width="4.1640625" style="11" customWidth="1"/>
    <col min="25" max="33" width="9" style="11"/>
    <col min="34" max="34" width="9" style="11" customWidth="1"/>
    <col min="35" max="35" width="1.6640625" style="11" customWidth="1"/>
    <col min="36" max="58" width="9" style="10"/>
    <col min="59" max="16384" width="9" style="11"/>
  </cols>
  <sheetData>
    <row r="1" spans="1:58" s="36" customFormat="1" ht="19">
      <c r="A1" s="35"/>
      <c r="B1" s="37" t="s">
        <v>1</v>
      </c>
      <c r="C1" s="35"/>
      <c r="D1" s="35"/>
      <c r="E1" s="37"/>
      <c r="F1" s="37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</row>
    <row r="2" spans="1:58" ht="19">
      <c r="B2" s="9"/>
      <c r="C2" s="10"/>
      <c r="D2" s="10"/>
      <c r="E2" s="9"/>
      <c r="F2" s="9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</row>
    <row r="3" spans="1:58" ht="19">
      <c r="B3" s="15" t="s">
        <v>78</v>
      </c>
      <c r="C3" s="10"/>
      <c r="D3" s="10"/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1:58" s="10" customFormat="1" ht="20" thickBot="1">
      <c r="A4" s="9"/>
      <c r="E4" s="9"/>
      <c r="F4" s="9"/>
    </row>
    <row r="5" spans="1:58">
      <c r="B5" s="38"/>
      <c r="C5" s="39"/>
      <c r="D5" s="40" t="s">
        <v>0</v>
      </c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41"/>
    </row>
    <row r="6" spans="1:58">
      <c r="B6" s="42"/>
      <c r="C6" s="43" t="s">
        <v>68</v>
      </c>
      <c r="D6" s="44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6"/>
    </row>
    <row r="7" spans="1:58">
      <c r="B7" s="42"/>
      <c r="C7" s="47" t="s">
        <v>83</v>
      </c>
      <c r="D7" s="44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6"/>
    </row>
    <row r="8" spans="1:58">
      <c r="B8" s="42"/>
      <c r="C8" s="47" t="s">
        <v>85</v>
      </c>
      <c r="D8" s="44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6"/>
    </row>
    <row r="9" spans="1:58">
      <c r="B9" s="42"/>
      <c r="C9" s="47"/>
      <c r="D9" s="44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6"/>
    </row>
    <row r="10" spans="1:58" ht="16" thickBot="1">
      <c r="B10" s="42"/>
      <c r="C10" s="45"/>
      <c r="D10" s="44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6"/>
    </row>
    <row r="11" spans="1:58" ht="20" thickBot="1">
      <c r="B11" s="42"/>
      <c r="C11" s="48" t="s">
        <v>14</v>
      </c>
      <c r="D11" s="49" t="s">
        <v>3</v>
      </c>
      <c r="E11" s="50"/>
      <c r="F11" s="50"/>
      <c r="G11" s="50"/>
      <c r="H11" s="50"/>
      <c r="I11" s="50"/>
      <c r="J11" s="51"/>
      <c r="K11" s="45"/>
      <c r="L11" s="45"/>
      <c r="M11" s="45"/>
      <c r="N11" s="48" t="s">
        <v>13</v>
      </c>
      <c r="O11" s="49" t="s">
        <v>8</v>
      </c>
      <c r="P11" s="50"/>
      <c r="Q11" s="52"/>
      <c r="R11" s="50"/>
      <c r="S11" s="50"/>
      <c r="T11" s="50"/>
      <c r="U11" s="50"/>
      <c r="V11" s="50"/>
      <c r="W11" s="50"/>
      <c r="X11" s="51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6"/>
    </row>
    <row r="12" spans="1:58" ht="19">
      <c r="B12" s="42"/>
      <c r="C12" s="53"/>
      <c r="D12" s="54"/>
      <c r="E12" s="45"/>
      <c r="F12" s="45"/>
      <c r="G12" s="45"/>
      <c r="H12" s="45"/>
      <c r="I12" s="45"/>
      <c r="J12" s="55"/>
      <c r="K12" s="45"/>
      <c r="L12" s="45"/>
      <c r="M12" s="45"/>
      <c r="N12" s="53"/>
      <c r="O12" s="54"/>
      <c r="P12" s="45"/>
      <c r="Q12" s="56"/>
      <c r="R12" s="45"/>
      <c r="S12" s="45"/>
      <c r="T12" s="45"/>
      <c r="U12" s="45"/>
      <c r="V12" s="45"/>
      <c r="W12" s="45"/>
      <c r="X12" s="5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6"/>
    </row>
    <row r="13" spans="1:58">
      <c r="B13" s="42"/>
      <c r="C13" s="57"/>
      <c r="D13" s="58" t="s">
        <v>30</v>
      </c>
      <c r="E13" s="45"/>
      <c r="F13" s="45"/>
      <c r="G13" s="45"/>
      <c r="H13" s="45"/>
      <c r="I13" s="45"/>
      <c r="J13" s="55"/>
      <c r="K13" s="45"/>
      <c r="L13" s="45"/>
      <c r="M13" s="45"/>
      <c r="N13" s="57"/>
      <c r="O13" s="58" t="s">
        <v>31</v>
      </c>
      <c r="P13" s="45"/>
      <c r="Q13" s="56"/>
      <c r="R13" s="56"/>
      <c r="S13" s="45"/>
      <c r="T13" s="45"/>
      <c r="U13" s="45"/>
      <c r="V13" s="45"/>
      <c r="W13" s="45"/>
      <c r="X13" s="5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6"/>
    </row>
    <row r="14" spans="1:58">
      <c r="B14" s="42"/>
      <c r="C14" s="57"/>
      <c r="D14" s="59"/>
      <c r="E14" s="45"/>
      <c r="F14" s="45"/>
      <c r="G14" s="45"/>
      <c r="H14" s="45"/>
      <c r="I14" s="45"/>
      <c r="J14" s="55"/>
      <c r="K14" s="45"/>
      <c r="L14" s="45"/>
      <c r="M14" s="45"/>
      <c r="N14" s="57"/>
      <c r="O14" s="58" t="s">
        <v>29</v>
      </c>
      <c r="P14" s="45"/>
      <c r="Q14" s="56"/>
      <c r="R14" s="56"/>
      <c r="S14" s="45"/>
      <c r="T14" s="45"/>
      <c r="U14" s="45"/>
      <c r="V14" s="45"/>
      <c r="W14" s="45"/>
      <c r="X14" s="5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6"/>
    </row>
    <row r="15" spans="1:58">
      <c r="B15" s="42"/>
      <c r="C15" s="57"/>
      <c r="D15" s="45" t="s">
        <v>15</v>
      </c>
      <c r="E15" s="45"/>
      <c r="F15" s="45"/>
      <c r="G15" s="6">
        <v>10.31</v>
      </c>
      <c r="H15" s="45"/>
      <c r="I15" s="45"/>
      <c r="J15" s="55"/>
      <c r="K15" s="45"/>
      <c r="L15" s="45"/>
      <c r="M15" s="45"/>
      <c r="N15" s="57"/>
      <c r="O15" s="56"/>
      <c r="P15" s="45"/>
      <c r="Q15" s="56"/>
      <c r="R15" s="56"/>
      <c r="S15" s="45"/>
      <c r="T15" s="45"/>
      <c r="U15" s="45"/>
      <c r="V15" s="45"/>
      <c r="W15" s="45"/>
      <c r="X15" s="5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6"/>
    </row>
    <row r="16" spans="1:58">
      <c r="B16" s="42"/>
      <c r="C16" s="57"/>
      <c r="D16" s="45" t="s">
        <v>2</v>
      </c>
      <c r="E16" s="45"/>
      <c r="F16" s="45"/>
      <c r="G16" s="7">
        <v>2020</v>
      </c>
      <c r="H16" s="45"/>
      <c r="I16" s="45"/>
      <c r="J16" s="55"/>
      <c r="K16" s="45"/>
      <c r="L16" s="45"/>
      <c r="M16" s="45"/>
      <c r="N16" s="57"/>
      <c r="O16" s="60" t="s">
        <v>5</v>
      </c>
      <c r="P16" s="45"/>
      <c r="Q16" s="56"/>
      <c r="R16" s="7"/>
      <c r="S16" s="45"/>
      <c r="T16" s="45" t="s">
        <v>10</v>
      </c>
      <c r="U16" s="45"/>
      <c r="V16" s="45"/>
      <c r="W16" s="7"/>
      <c r="X16" s="5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6"/>
    </row>
    <row r="17" spans="2:35">
      <c r="B17" s="42"/>
      <c r="C17" s="57"/>
      <c r="D17" s="45" t="s">
        <v>81</v>
      </c>
      <c r="E17" s="45"/>
      <c r="F17" s="45"/>
      <c r="G17" s="16" t="s">
        <v>82</v>
      </c>
      <c r="H17" s="45"/>
      <c r="I17" s="45"/>
      <c r="J17" s="55"/>
      <c r="K17" s="45"/>
      <c r="L17" s="45"/>
      <c r="M17" s="45"/>
      <c r="N17" s="57"/>
      <c r="O17" s="45" t="s">
        <v>9</v>
      </c>
      <c r="P17" s="45"/>
      <c r="Q17" s="56"/>
      <c r="R17" s="7"/>
      <c r="S17" s="45"/>
      <c r="T17" s="45" t="s">
        <v>9</v>
      </c>
      <c r="U17" s="45"/>
      <c r="V17" s="45"/>
      <c r="W17" s="7"/>
      <c r="X17" s="5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6"/>
    </row>
    <row r="18" spans="2:35" ht="16" thickBot="1">
      <c r="B18" s="42"/>
      <c r="C18" s="61"/>
      <c r="D18" s="62"/>
      <c r="E18" s="62"/>
      <c r="F18" s="62"/>
      <c r="G18" s="62"/>
      <c r="H18" s="62"/>
      <c r="I18" s="62"/>
      <c r="J18" s="63"/>
      <c r="K18" s="45"/>
      <c r="L18" s="45"/>
      <c r="M18" s="45"/>
      <c r="N18" s="57"/>
      <c r="O18" s="45"/>
      <c r="P18" s="45"/>
      <c r="Q18" s="56"/>
      <c r="R18" s="45"/>
      <c r="S18" s="45"/>
      <c r="T18" s="45"/>
      <c r="U18" s="45"/>
      <c r="V18" s="45"/>
      <c r="W18" s="45"/>
      <c r="X18" s="5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6"/>
    </row>
    <row r="19" spans="2:35" ht="16" thickBot="1">
      <c r="B19" s="42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57"/>
      <c r="O19" s="45" t="s">
        <v>6</v>
      </c>
      <c r="P19" s="45"/>
      <c r="Q19" s="56"/>
      <c r="R19" s="7"/>
      <c r="S19" s="45"/>
      <c r="T19" s="45" t="s">
        <v>11</v>
      </c>
      <c r="U19" s="45"/>
      <c r="V19" s="45"/>
      <c r="W19" s="7"/>
      <c r="X19" s="5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6"/>
    </row>
    <row r="20" spans="2:35" ht="20" thickBot="1">
      <c r="B20" s="42"/>
      <c r="C20" s="48" t="s">
        <v>16</v>
      </c>
      <c r="D20" s="49" t="s">
        <v>4</v>
      </c>
      <c r="E20" s="64"/>
      <c r="F20" s="64"/>
      <c r="G20" s="50"/>
      <c r="H20" s="50"/>
      <c r="I20" s="50"/>
      <c r="J20" s="51"/>
      <c r="K20" s="45"/>
      <c r="L20" s="45"/>
      <c r="M20" s="45"/>
      <c r="N20" s="57"/>
      <c r="O20" s="45" t="s">
        <v>9</v>
      </c>
      <c r="P20" s="45"/>
      <c r="Q20" s="56"/>
      <c r="R20" s="7"/>
      <c r="S20" s="45"/>
      <c r="T20" s="45" t="s">
        <v>9</v>
      </c>
      <c r="U20" s="45"/>
      <c r="V20" s="45"/>
      <c r="W20" s="7"/>
      <c r="X20" s="5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6"/>
    </row>
    <row r="21" spans="2:35">
      <c r="B21" s="42"/>
      <c r="C21" s="57"/>
      <c r="D21" s="56" t="s">
        <v>0</v>
      </c>
      <c r="E21" s="45"/>
      <c r="F21" s="45"/>
      <c r="G21" s="45"/>
      <c r="H21" s="45" t="s">
        <v>0</v>
      </c>
      <c r="I21" s="45"/>
      <c r="J21" s="55"/>
      <c r="K21" s="45"/>
      <c r="L21" s="45"/>
      <c r="M21" s="45"/>
      <c r="N21" s="57"/>
      <c r="O21" s="45"/>
      <c r="P21" s="45"/>
      <c r="Q21" s="56"/>
      <c r="R21" s="45"/>
      <c r="S21" s="45"/>
      <c r="T21" s="45"/>
      <c r="U21" s="45"/>
      <c r="V21" s="45"/>
      <c r="W21" s="45"/>
      <c r="X21" s="5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6"/>
    </row>
    <row r="22" spans="2:35">
      <c r="B22" s="42"/>
      <c r="C22" s="57"/>
      <c r="D22" s="65" t="s">
        <v>17</v>
      </c>
      <c r="E22" s="45"/>
      <c r="F22" s="45"/>
      <c r="G22" s="66"/>
      <c r="H22" s="66" t="s">
        <v>0</v>
      </c>
      <c r="I22" s="66" t="s">
        <v>0</v>
      </c>
      <c r="J22" s="55"/>
      <c r="K22" s="45"/>
      <c r="L22" s="45"/>
      <c r="M22" s="45"/>
      <c r="N22" s="57"/>
      <c r="O22" s="45" t="s">
        <v>7</v>
      </c>
      <c r="P22" s="45"/>
      <c r="Q22" s="56"/>
      <c r="R22" s="7"/>
      <c r="S22" s="45"/>
      <c r="T22" s="45" t="s">
        <v>12</v>
      </c>
      <c r="U22" s="45"/>
      <c r="V22" s="45"/>
      <c r="W22" s="7"/>
      <c r="X22" s="5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6"/>
    </row>
    <row r="23" spans="2:35">
      <c r="B23" s="42"/>
      <c r="C23" s="57"/>
      <c r="D23" s="67" t="s">
        <v>20</v>
      </c>
      <c r="E23" s="67"/>
      <c r="F23" s="67"/>
      <c r="G23" s="68"/>
      <c r="H23" s="66"/>
      <c r="I23" s="69">
        <v>2050</v>
      </c>
      <c r="J23" s="55"/>
      <c r="K23" s="45"/>
      <c r="L23" s="45"/>
      <c r="M23" s="45"/>
      <c r="N23" s="57"/>
      <c r="O23" s="45" t="s">
        <v>9</v>
      </c>
      <c r="P23" s="45"/>
      <c r="Q23" s="56"/>
      <c r="R23" s="7"/>
      <c r="S23" s="45"/>
      <c r="T23" s="45" t="s">
        <v>9</v>
      </c>
      <c r="U23" s="45"/>
      <c r="V23" s="45"/>
      <c r="W23" s="7"/>
      <c r="X23" s="5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6"/>
    </row>
    <row r="24" spans="2:35" ht="16" thickBot="1">
      <c r="B24" s="42"/>
      <c r="C24" s="57"/>
      <c r="D24" s="67" t="s">
        <v>21</v>
      </c>
      <c r="E24" s="67"/>
      <c r="F24" s="67"/>
      <c r="G24" s="68"/>
      <c r="H24" s="66"/>
      <c r="I24" s="70">
        <v>1</v>
      </c>
      <c r="J24" s="55"/>
      <c r="K24" s="45"/>
      <c r="L24" s="45"/>
      <c r="M24" s="45"/>
      <c r="N24" s="61"/>
      <c r="O24" s="62"/>
      <c r="P24" s="62"/>
      <c r="Q24" s="62"/>
      <c r="R24" s="62"/>
      <c r="S24" s="62"/>
      <c r="T24" s="62"/>
      <c r="U24" s="62"/>
      <c r="V24" s="62"/>
      <c r="W24" s="62"/>
      <c r="X24" s="63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6"/>
    </row>
    <row r="25" spans="2:35">
      <c r="B25" s="42"/>
      <c r="C25" s="57"/>
      <c r="D25" s="67" t="s">
        <v>19</v>
      </c>
      <c r="E25" s="67"/>
      <c r="F25" s="67"/>
      <c r="G25" s="67"/>
      <c r="H25" s="66"/>
      <c r="I25" s="71">
        <f>I24/(I23-G16)</f>
        <v>3.3333333333333333E-2</v>
      </c>
      <c r="J25" s="5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6"/>
    </row>
    <row r="26" spans="2:35">
      <c r="B26" s="42"/>
      <c r="C26" s="57"/>
      <c r="D26" s="67" t="s">
        <v>28</v>
      </c>
      <c r="E26" s="67"/>
      <c r="F26" s="67"/>
      <c r="G26" s="67"/>
      <c r="H26" s="66"/>
      <c r="I26" s="72">
        <f>G15*I25</f>
        <v>0.34366666666666668</v>
      </c>
      <c r="J26" s="5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6"/>
    </row>
    <row r="27" spans="2:35" ht="16" thickBot="1">
      <c r="B27" s="42"/>
      <c r="C27" s="57"/>
      <c r="D27" s="67"/>
      <c r="E27" s="67"/>
      <c r="F27" s="67"/>
      <c r="G27" s="67"/>
      <c r="H27" s="66"/>
      <c r="I27" s="45"/>
      <c r="J27" s="5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6"/>
    </row>
    <row r="28" spans="2:35">
      <c r="B28" s="42"/>
      <c r="C28" s="73"/>
      <c r="D28" s="74"/>
      <c r="E28" s="74"/>
      <c r="F28" s="74"/>
      <c r="G28" s="74"/>
      <c r="H28" s="75"/>
      <c r="I28" s="76"/>
      <c r="J28" s="77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6"/>
    </row>
    <row r="29" spans="2:35">
      <c r="B29" s="42"/>
      <c r="C29" s="57"/>
      <c r="D29" s="78" t="s">
        <v>18</v>
      </c>
      <c r="E29" s="67"/>
      <c r="F29" s="67"/>
      <c r="G29" s="67"/>
      <c r="H29" s="66"/>
      <c r="I29" s="45"/>
      <c r="J29" s="5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6"/>
    </row>
    <row r="30" spans="2:35">
      <c r="B30" s="42"/>
      <c r="C30" s="57"/>
      <c r="D30" s="67" t="s">
        <v>22</v>
      </c>
      <c r="E30" s="67" t="s">
        <v>23</v>
      </c>
      <c r="F30" s="67"/>
      <c r="G30" s="67"/>
      <c r="H30" s="66"/>
      <c r="I30" s="7">
        <v>2030</v>
      </c>
      <c r="J30" s="5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6"/>
    </row>
    <row r="31" spans="2:35">
      <c r="B31" s="42"/>
      <c r="C31" s="57"/>
      <c r="D31" s="67"/>
      <c r="E31" s="67" t="s">
        <v>25</v>
      </c>
      <c r="F31" s="67"/>
      <c r="G31" s="67"/>
      <c r="H31" s="66"/>
      <c r="I31" s="8">
        <v>0.49</v>
      </c>
      <c r="J31" s="5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6"/>
    </row>
    <row r="32" spans="2:35">
      <c r="B32" s="42"/>
      <c r="C32" s="57"/>
      <c r="D32" s="67"/>
      <c r="E32" s="67" t="s">
        <v>19</v>
      </c>
      <c r="F32" s="67"/>
      <c r="G32" s="79"/>
      <c r="H32" s="66"/>
      <c r="I32" s="71">
        <f>I31/(I30-G16)</f>
        <v>4.9000000000000002E-2</v>
      </c>
      <c r="J32" s="5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6"/>
    </row>
    <row r="33" spans="1:58">
      <c r="B33" s="42"/>
      <c r="C33" s="57"/>
      <c r="D33" s="67"/>
      <c r="E33" s="80" t="s">
        <v>28</v>
      </c>
      <c r="F33" s="80"/>
      <c r="G33" s="81"/>
      <c r="H33" s="82"/>
      <c r="I33" s="72">
        <f>G15*I32</f>
        <v>0.50519000000000003</v>
      </c>
      <c r="J33" s="5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6"/>
    </row>
    <row r="34" spans="1:58">
      <c r="B34" s="42"/>
      <c r="C34" s="57"/>
      <c r="D34" s="67" t="s">
        <v>24</v>
      </c>
      <c r="E34" s="67" t="s">
        <v>26</v>
      </c>
      <c r="F34" s="67"/>
      <c r="G34" s="67"/>
      <c r="H34" s="66"/>
      <c r="I34" s="69">
        <v>2050</v>
      </c>
      <c r="J34" s="5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6"/>
    </row>
    <row r="35" spans="1:58">
      <c r="B35" s="42"/>
      <c r="C35" s="57"/>
      <c r="D35" s="67"/>
      <c r="E35" s="67" t="s">
        <v>27</v>
      </c>
      <c r="F35" s="67"/>
      <c r="G35" s="67"/>
      <c r="H35" s="66"/>
      <c r="I35" s="83">
        <f>I24-I31</f>
        <v>0.51</v>
      </c>
      <c r="J35" s="5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6"/>
    </row>
    <row r="36" spans="1:58">
      <c r="B36" s="42"/>
      <c r="C36" s="57"/>
      <c r="D36" s="67"/>
      <c r="E36" s="67" t="s">
        <v>19</v>
      </c>
      <c r="F36" s="67"/>
      <c r="G36" s="79"/>
      <c r="H36" s="66"/>
      <c r="I36" s="71">
        <f>I35/(I34-I30)</f>
        <v>2.5500000000000002E-2</v>
      </c>
      <c r="J36" s="5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6"/>
    </row>
    <row r="37" spans="1:58">
      <c r="B37" s="42"/>
      <c r="C37" s="57"/>
      <c r="D37" s="67"/>
      <c r="E37" s="67" t="s">
        <v>28</v>
      </c>
      <c r="F37" s="67"/>
      <c r="G37" s="79"/>
      <c r="H37" s="66"/>
      <c r="I37" s="72">
        <f>G15*I36</f>
        <v>0.26290500000000006</v>
      </c>
      <c r="J37" s="5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6"/>
    </row>
    <row r="38" spans="1:58" ht="16" thickBot="1">
      <c r="B38" s="42"/>
      <c r="C38" s="61"/>
      <c r="D38" s="62"/>
      <c r="E38" s="62"/>
      <c r="F38" s="62"/>
      <c r="G38" s="62"/>
      <c r="H38" s="84"/>
      <c r="I38" s="62"/>
      <c r="J38" s="63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6"/>
    </row>
    <row r="39" spans="1:58" ht="16" thickBot="1">
      <c r="B39" s="42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6"/>
    </row>
    <row r="40" spans="1:58" ht="20" thickBot="1">
      <c r="B40" s="42"/>
      <c r="C40" s="48" t="s">
        <v>66</v>
      </c>
      <c r="D40" s="49" t="s">
        <v>67</v>
      </c>
      <c r="E40" s="85"/>
      <c r="F40" s="85"/>
      <c r="G40" s="50"/>
      <c r="H40" s="50"/>
      <c r="I40" s="50"/>
      <c r="J40" s="50"/>
      <c r="K40" s="50"/>
      <c r="L40" s="50"/>
      <c r="M40" s="50"/>
      <c r="N40" s="50"/>
      <c r="O40" s="50"/>
      <c r="P40" s="51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6"/>
    </row>
    <row r="41" spans="1:58" ht="19">
      <c r="B41" s="42"/>
      <c r="C41" s="53"/>
      <c r="D41" s="54"/>
      <c r="E41" s="67"/>
      <c r="F41" s="67"/>
      <c r="G41" s="45"/>
      <c r="H41" s="45"/>
      <c r="I41" s="45"/>
      <c r="J41" s="45"/>
      <c r="K41" s="45"/>
      <c r="L41" s="45"/>
      <c r="M41" s="45"/>
      <c r="N41" s="45"/>
      <c r="O41" s="45"/>
      <c r="P41" s="5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6"/>
    </row>
    <row r="42" spans="1:58" ht="19">
      <c r="B42" s="42"/>
      <c r="C42" s="53"/>
      <c r="D42" s="115" t="s">
        <v>17</v>
      </c>
      <c r="E42" s="67"/>
      <c r="F42" s="67"/>
      <c r="G42" s="45"/>
      <c r="H42" s="45"/>
      <c r="I42" s="45"/>
      <c r="J42" s="45"/>
      <c r="K42" s="45"/>
      <c r="L42" s="45"/>
      <c r="M42" s="45"/>
      <c r="N42" s="45"/>
      <c r="O42" s="45"/>
      <c r="P42" s="5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6"/>
    </row>
    <row r="43" spans="1:58" ht="19">
      <c r="B43" s="42"/>
      <c r="C43" s="53"/>
      <c r="D43" s="58" t="s">
        <v>76</v>
      </c>
      <c r="E43" s="67"/>
      <c r="F43" s="67"/>
      <c r="G43" s="45"/>
      <c r="H43" s="45"/>
      <c r="I43" s="45"/>
      <c r="J43" s="45"/>
      <c r="K43" s="45"/>
      <c r="L43" s="45"/>
      <c r="M43" s="45"/>
      <c r="N43" s="45"/>
      <c r="O43" s="45"/>
      <c r="P43" s="5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6"/>
    </row>
    <row r="44" spans="1:58" s="13" customFormat="1" ht="69">
      <c r="A44" s="12"/>
      <c r="B44" s="86"/>
      <c r="C44" s="87"/>
      <c r="D44" s="88"/>
      <c r="E44" s="89"/>
      <c r="F44" s="90" t="s">
        <v>63</v>
      </c>
      <c r="G44" s="91" t="s">
        <v>64</v>
      </c>
      <c r="H44" s="91"/>
      <c r="I44" s="91" t="s">
        <v>77</v>
      </c>
      <c r="J44" s="90" t="s">
        <v>74</v>
      </c>
      <c r="K44" s="91" t="s">
        <v>72</v>
      </c>
      <c r="L44" s="92"/>
      <c r="M44" s="92" t="s">
        <v>73</v>
      </c>
      <c r="N44" s="92"/>
      <c r="O44" s="93" t="s">
        <v>65</v>
      </c>
      <c r="P44" s="94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95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</row>
    <row r="45" spans="1:58">
      <c r="B45" s="42"/>
      <c r="C45" s="57"/>
      <c r="D45" s="45"/>
      <c r="E45" s="96" t="s">
        <v>32</v>
      </c>
      <c r="F45" s="97">
        <f>G16</f>
        <v>2020</v>
      </c>
      <c r="G45" s="72">
        <f>G15</f>
        <v>10.31</v>
      </c>
      <c r="H45" s="98"/>
      <c r="I45" s="72">
        <f>G45</f>
        <v>10.31</v>
      </c>
      <c r="J45" s="99">
        <v>0</v>
      </c>
      <c r="K45" s="72">
        <f>I45+J45</f>
        <v>10.31</v>
      </c>
      <c r="L45" s="88"/>
      <c r="M45" s="100">
        <f>G45-K45</f>
        <v>0</v>
      </c>
      <c r="N45" s="88"/>
      <c r="O45" s="59"/>
      <c r="P45" s="5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6"/>
    </row>
    <row r="46" spans="1:58">
      <c r="B46" s="42"/>
      <c r="C46" s="57"/>
      <c r="D46" s="45"/>
      <c r="E46" s="101" t="s">
        <v>62</v>
      </c>
      <c r="F46" s="69">
        <f>F45+1</f>
        <v>2021</v>
      </c>
      <c r="G46" s="72">
        <f t="shared" ref="G46:G75" si="0">G45-$I$26</f>
        <v>9.966333333333333</v>
      </c>
      <c r="H46" s="98"/>
      <c r="I46" s="6">
        <v>11</v>
      </c>
      <c r="J46" s="14">
        <v>0.02</v>
      </c>
      <c r="K46" s="102">
        <f>I46+J46</f>
        <v>11.02</v>
      </c>
      <c r="L46" s="103"/>
      <c r="M46" s="104">
        <f>G46-K46</f>
        <v>-1.0536666666666665</v>
      </c>
      <c r="N46" s="103"/>
      <c r="O46" s="105"/>
      <c r="P46" s="5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6"/>
    </row>
    <row r="47" spans="1:58">
      <c r="B47" s="42"/>
      <c r="C47" s="57"/>
      <c r="D47" s="45"/>
      <c r="E47" s="101" t="s">
        <v>33</v>
      </c>
      <c r="F47" s="69">
        <f t="shared" ref="F47:F75" si="1">F46+1</f>
        <v>2022</v>
      </c>
      <c r="G47" s="72">
        <f t="shared" si="0"/>
        <v>9.6226666666666656</v>
      </c>
      <c r="H47" s="98"/>
      <c r="I47" s="6">
        <v>8</v>
      </c>
      <c r="J47" s="14">
        <v>0.8</v>
      </c>
      <c r="K47" s="102">
        <f t="shared" ref="K47:K75" si="2">I47+J47</f>
        <v>8.8000000000000007</v>
      </c>
      <c r="L47" s="103"/>
      <c r="M47" s="104">
        <f t="shared" ref="M47:M75" si="3">G47-K47</f>
        <v>0.82266666666666488</v>
      </c>
      <c r="N47" s="103"/>
      <c r="O47" s="105"/>
      <c r="P47" s="5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6"/>
    </row>
    <row r="48" spans="1:58">
      <c r="B48" s="42"/>
      <c r="C48" s="57"/>
      <c r="D48" s="45"/>
      <c r="E48" s="101" t="s">
        <v>34</v>
      </c>
      <c r="F48" s="69">
        <f t="shared" si="1"/>
        <v>2023</v>
      </c>
      <c r="G48" s="72">
        <f t="shared" si="0"/>
        <v>9.2789999999999981</v>
      </c>
      <c r="H48" s="98"/>
      <c r="I48" s="6">
        <v>11</v>
      </c>
      <c r="J48" s="14">
        <v>0</v>
      </c>
      <c r="K48" s="102">
        <f t="shared" si="2"/>
        <v>11</v>
      </c>
      <c r="L48" s="103"/>
      <c r="M48" s="104">
        <f t="shared" si="3"/>
        <v>-1.7210000000000019</v>
      </c>
      <c r="N48" s="103"/>
      <c r="O48" s="106">
        <f>(G46+G47+G48)-(K46+K47+K48)</f>
        <v>-1.9520000000000053</v>
      </c>
      <c r="P48" s="5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6"/>
    </row>
    <row r="49" spans="2:35">
      <c r="B49" s="42"/>
      <c r="C49" s="57"/>
      <c r="D49" s="45"/>
      <c r="E49" s="101" t="s">
        <v>35</v>
      </c>
      <c r="F49" s="69">
        <f t="shared" si="1"/>
        <v>2024</v>
      </c>
      <c r="G49" s="72">
        <f t="shared" si="0"/>
        <v>8.9353333333333307</v>
      </c>
      <c r="H49" s="98"/>
      <c r="I49" s="6">
        <v>10</v>
      </c>
      <c r="J49" s="14">
        <v>0.7</v>
      </c>
      <c r="K49" s="102">
        <f t="shared" si="2"/>
        <v>10.7</v>
      </c>
      <c r="L49" s="103"/>
      <c r="M49" s="104">
        <f t="shared" si="3"/>
        <v>-1.7646666666666686</v>
      </c>
      <c r="N49" s="103"/>
      <c r="O49" s="105"/>
      <c r="P49" s="5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6"/>
    </row>
    <row r="50" spans="2:35">
      <c r="B50" s="42"/>
      <c r="C50" s="57"/>
      <c r="D50" s="45"/>
      <c r="E50" s="101" t="s">
        <v>36</v>
      </c>
      <c r="F50" s="69">
        <f t="shared" si="1"/>
        <v>2025</v>
      </c>
      <c r="G50" s="72">
        <f t="shared" si="0"/>
        <v>8.5916666666666632</v>
      </c>
      <c r="H50" s="98"/>
      <c r="I50" s="6">
        <v>10</v>
      </c>
      <c r="J50" s="14">
        <v>0</v>
      </c>
      <c r="K50" s="102">
        <f t="shared" si="2"/>
        <v>10</v>
      </c>
      <c r="L50" s="103"/>
      <c r="M50" s="104">
        <f>G50-K50</f>
        <v>-1.4083333333333368</v>
      </c>
      <c r="N50" s="103"/>
      <c r="O50" s="105"/>
      <c r="P50" s="5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6"/>
    </row>
    <row r="51" spans="2:35">
      <c r="B51" s="42"/>
      <c r="C51" s="57"/>
      <c r="D51" s="45"/>
      <c r="E51" s="101" t="s">
        <v>37</v>
      </c>
      <c r="F51" s="69">
        <f t="shared" si="1"/>
        <v>2026</v>
      </c>
      <c r="G51" s="72">
        <f t="shared" si="0"/>
        <v>8.2479999999999958</v>
      </c>
      <c r="H51" s="98"/>
      <c r="I51" s="6">
        <v>10</v>
      </c>
      <c r="J51" s="14">
        <v>0.06</v>
      </c>
      <c r="K51" s="102">
        <f t="shared" si="2"/>
        <v>10.06</v>
      </c>
      <c r="L51" s="103"/>
      <c r="M51" s="104">
        <f t="shared" si="3"/>
        <v>-1.8120000000000047</v>
      </c>
      <c r="N51" s="103"/>
      <c r="O51" s="106">
        <f>(G49+G50+G51)-(K49+K50+K51)</f>
        <v>-4.9850000000000065</v>
      </c>
      <c r="P51" s="5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6"/>
    </row>
    <row r="52" spans="2:35">
      <c r="B52" s="42"/>
      <c r="C52" s="57"/>
      <c r="D52" s="45"/>
      <c r="E52" s="101" t="s">
        <v>38</v>
      </c>
      <c r="F52" s="69">
        <f t="shared" si="1"/>
        <v>2027</v>
      </c>
      <c r="G52" s="72">
        <f t="shared" si="0"/>
        <v>7.9043333333333292</v>
      </c>
      <c r="H52" s="98"/>
      <c r="I52" s="6">
        <v>9</v>
      </c>
      <c r="J52" s="14">
        <v>0</v>
      </c>
      <c r="K52" s="102">
        <f t="shared" si="2"/>
        <v>9</v>
      </c>
      <c r="L52" s="103"/>
      <c r="M52" s="104">
        <f t="shared" si="3"/>
        <v>-1.0956666666666708</v>
      </c>
      <c r="N52" s="103"/>
      <c r="O52" s="105"/>
      <c r="P52" s="5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6"/>
    </row>
    <row r="53" spans="2:35">
      <c r="B53" s="42"/>
      <c r="C53" s="57"/>
      <c r="D53" s="45"/>
      <c r="E53" s="101" t="s">
        <v>39</v>
      </c>
      <c r="F53" s="69">
        <f t="shared" si="1"/>
        <v>2028</v>
      </c>
      <c r="G53" s="72">
        <f t="shared" si="0"/>
        <v>7.5606666666666626</v>
      </c>
      <c r="H53" s="98"/>
      <c r="I53" s="6">
        <v>9</v>
      </c>
      <c r="J53" s="14">
        <v>0</v>
      </c>
      <c r="K53" s="102">
        <f t="shared" si="2"/>
        <v>9</v>
      </c>
      <c r="L53" s="103"/>
      <c r="M53" s="104">
        <f t="shared" si="3"/>
        <v>-1.4393333333333374</v>
      </c>
      <c r="N53" s="103"/>
      <c r="O53" s="105"/>
      <c r="P53" s="5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6"/>
    </row>
    <row r="54" spans="2:35">
      <c r="B54" s="42"/>
      <c r="C54" s="57"/>
      <c r="D54" s="45"/>
      <c r="E54" s="101" t="s">
        <v>40</v>
      </c>
      <c r="F54" s="69">
        <f t="shared" si="1"/>
        <v>2029</v>
      </c>
      <c r="G54" s="72">
        <f t="shared" si="0"/>
        <v>7.2169999999999961</v>
      </c>
      <c r="H54" s="98"/>
      <c r="I54" s="6">
        <v>9.5</v>
      </c>
      <c r="J54" s="14">
        <v>0</v>
      </c>
      <c r="K54" s="102">
        <f t="shared" si="2"/>
        <v>9.5</v>
      </c>
      <c r="L54" s="103"/>
      <c r="M54" s="104">
        <f t="shared" si="3"/>
        <v>-2.2830000000000039</v>
      </c>
      <c r="N54" s="103"/>
      <c r="O54" s="106">
        <f>(G52+G53+G54)-(K52+K53+K54)</f>
        <v>-4.8180000000000121</v>
      </c>
      <c r="P54" s="5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6"/>
    </row>
    <row r="55" spans="2:35">
      <c r="B55" s="42"/>
      <c r="C55" s="57"/>
      <c r="D55" s="45"/>
      <c r="E55" s="101" t="s">
        <v>41</v>
      </c>
      <c r="F55" s="69">
        <f t="shared" si="1"/>
        <v>2030</v>
      </c>
      <c r="G55" s="72">
        <f t="shared" si="0"/>
        <v>6.8733333333333295</v>
      </c>
      <c r="H55" s="98"/>
      <c r="I55" s="6">
        <v>6.5</v>
      </c>
      <c r="J55" s="14">
        <v>0</v>
      </c>
      <c r="K55" s="102">
        <f t="shared" si="2"/>
        <v>6.5</v>
      </c>
      <c r="L55" s="103"/>
      <c r="M55" s="104">
        <f t="shared" si="3"/>
        <v>0.37333333333332952</v>
      </c>
      <c r="N55" s="103"/>
      <c r="O55" s="105"/>
      <c r="P55" s="5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6"/>
    </row>
    <row r="56" spans="2:35">
      <c r="B56" s="42"/>
      <c r="C56" s="57"/>
      <c r="D56" s="45"/>
      <c r="E56" s="101" t="s">
        <v>42</v>
      </c>
      <c r="F56" s="69">
        <f t="shared" si="1"/>
        <v>2031</v>
      </c>
      <c r="G56" s="72">
        <f t="shared" si="0"/>
        <v>6.529666666666663</v>
      </c>
      <c r="H56" s="98"/>
      <c r="I56" s="6">
        <v>5</v>
      </c>
      <c r="J56" s="14">
        <v>0</v>
      </c>
      <c r="K56" s="102">
        <f t="shared" si="2"/>
        <v>5</v>
      </c>
      <c r="L56" s="103"/>
      <c r="M56" s="104">
        <f t="shared" si="3"/>
        <v>1.529666666666663</v>
      </c>
      <c r="N56" s="103"/>
      <c r="O56" s="105"/>
      <c r="P56" s="5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6"/>
    </row>
    <row r="57" spans="2:35">
      <c r="B57" s="42"/>
      <c r="C57" s="57"/>
      <c r="D57" s="45"/>
      <c r="E57" s="101" t="s">
        <v>43</v>
      </c>
      <c r="F57" s="69">
        <f t="shared" si="1"/>
        <v>2032</v>
      </c>
      <c r="G57" s="72">
        <f t="shared" si="0"/>
        <v>6.1859999999999964</v>
      </c>
      <c r="H57" s="98"/>
      <c r="I57" s="6">
        <v>8</v>
      </c>
      <c r="J57" s="14">
        <v>0</v>
      </c>
      <c r="K57" s="102">
        <f t="shared" si="2"/>
        <v>8</v>
      </c>
      <c r="L57" s="103"/>
      <c r="M57" s="104">
        <f t="shared" si="3"/>
        <v>-1.8140000000000036</v>
      </c>
      <c r="N57" s="103"/>
      <c r="O57" s="106">
        <f>(G55+G56+G57)-(K55+K56+K57)</f>
        <v>8.8999999999987978E-2</v>
      </c>
      <c r="P57" s="5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6"/>
    </row>
    <row r="58" spans="2:35">
      <c r="B58" s="42"/>
      <c r="C58" s="57"/>
      <c r="D58" s="45"/>
      <c r="E58" s="101" t="s">
        <v>44</v>
      </c>
      <c r="F58" s="69">
        <f t="shared" si="1"/>
        <v>2033</v>
      </c>
      <c r="G58" s="72">
        <f t="shared" si="0"/>
        <v>5.8423333333333298</v>
      </c>
      <c r="H58" s="98"/>
      <c r="I58" s="6">
        <v>7</v>
      </c>
      <c r="J58" s="14">
        <v>0</v>
      </c>
      <c r="K58" s="102">
        <f t="shared" si="2"/>
        <v>7</v>
      </c>
      <c r="L58" s="103"/>
      <c r="M58" s="104">
        <f t="shared" si="3"/>
        <v>-1.1576666666666702</v>
      </c>
      <c r="N58" s="103"/>
      <c r="O58" s="105"/>
      <c r="P58" s="5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6"/>
    </row>
    <row r="59" spans="2:35">
      <c r="B59" s="42"/>
      <c r="C59" s="57"/>
      <c r="D59" s="45"/>
      <c r="E59" s="101" t="s">
        <v>45</v>
      </c>
      <c r="F59" s="69">
        <f t="shared" si="1"/>
        <v>2034</v>
      </c>
      <c r="G59" s="72">
        <f t="shared" si="0"/>
        <v>5.4986666666666633</v>
      </c>
      <c r="H59" s="98"/>
      <c r="I59" s="6">
        <v>7</v>
      </c>
      <c r="J59" s="14">
        <v>0</v>
      </c>
      <c r="K59" s="102">
        <f t="shared" si="2"/>
        <v>7</v>
      </c>
      <c r="L59" s="103"/>
      <c r="M59" s="104">
        <f t="shared" si="3"/>
        <v>-1.5013333333333367</v>
      </c>
      <c r="N59" s="103"/>
      <c r="O59" s="105"/>
      <c r="P59" s="5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6"/>
    </row>
    <row r="60" spans="2:35">
      <c r="B60" s="42"/>
      <c r="C60" s="57"/>
      <c r="D60" s="45"/>
      <c r="E60" s="101" t="s">
        <v>46</v>
      </c>
      <c r="F60" s="69">
        <f t="shared" si="1"/>
        <v>2035</v>
      </c>
      <c r="G60" s="72">
        <f t="shared" si="0"/>
        <v>5.1549999999999967</v>
      </c>
      <c r="H60" s="98"/>
      <c r="I60" s="6">
        <v>7</v>
      </c>
      <c r="J60" s="14">
        <v>0</v>
      </c>
      <c r="K60" s="102">
        <f t="shared" si="2"/>
        <v>7</v>
      </c>
      <c r="L60" s="103"/>
      <c r="M60" s="104">
        <f t="shared" si="3"/>
        <v>-1.8450000000000033</v>
      </c>
      <c r="N60" s="103"/>
      <c r="O60" s="106">
        <f>(G58+G59+G60)-(K58+K59+K60)</f>
        <v>-4.5040000000000084</v>
      </c>
      <c r="P60" s="5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6"/>
    </row>
    <row r="61" spans="2:35">
      <c r="B61" s="42"/>
      <c r="C61" s="57"/>
      <c r="D61" s="45"/>
      <c r="E61" s="101" t="s">
        <v>47</v>
      </c>
      <c r="F61" s="69">
        <f t="shared" si="1"/>
        <v>2036</v>
      </c>
      <c r="G61" s="72">
        <f t="shared" si="0"/>
        <v>4.8113333333333301</v>
      </c>
      <c r="H61" s="98"/>
      <c r="I61" s="6">
        <v>6</v>
      </c>
      <c r="J61" s="14">
        <v>0</v>
      </c>
      <c r="K61" s="102">
        <f t="shared" si="2"/>
        <v>6</v>
      </c>
      <c r="L61" s="103"/>
      <c r="M61" s="104">
        <f t="shared" si="3"/>
        <v>-1.1886666666666699</v>
      </c>
      <c r="N61" s="103"/>
      <c r="O61" s="105"/>
      <c r="P61" s="5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6"/>
    </row>
    <row r="62" spans="2:35">
      <c r="B62" s="42"/>
      <c r="C62" s="57"/>
      <c r="D62" s="45"/>
      <c r="E62" s="101" t="s">
        <v>48</v>
      </c>
      <c r="F62" s="69">
        <f t="shared" si="1"/>
        <v>2037</v>
      </c>
      <c r="G62" s="72">
        <f t="shared" si="0"/>
        <v>4.4676666666666636</v>
      </c>
      <c r="H62" s="98"/>
      <c r="I62" s="6">
        <v>6</v>
      </c>
      <c r="J62" s="14">
        <v>0</v>
      </c>
      <c r="K62" s="102">
        <f t="shared" si="2"/>
        <v>6</v>
      </c>
      <c r="L62" s="103"/>
      <c r="M62" s="104">
        <f t="shared" si="3"/>
        <v>-1.5323333333333364</v>
      </c>
      <c r="N62" s="103"/>
      <c r="O62" s="105"/>
      <c r="P62" s="5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6"/>
    </row>
    <row r="63" spans="2:35">
      <c r="B63" s="42"/>
      <c r="C63" s="57"/>
      <c r="D63" s="45"/>
      <c r="E63" s="101" t="s">
        <v>49</v>
      </c>
      <c r="F63" s="69">
        <f t="shared" si="1"/>
        <v>2038</v>
      </c>
      <c r="G63" s="72">
        <f t="shared" si="0"/>
        <v>4.123999999999997</v>
      </c>
      <c r="H63" s="98"/>
      <c r="I63" s="6">
        <v>5.5</v>
      </c>
      <c r="J63" s="14">
        <v>0</v>
      </c>
      <c r="K63" s="102">
        <f t="shared" si="2"/>
        <v>5.5</v>
      </c>
      <c r="L63" s="103"/>
      <c r="M63" s="104">
        <f t="shared" si="3"/>
        <v>-1.376000000000003</v>
      </c>
      <c r="N63" s="103"/>
      <c r="O63" s="106">
        <f>(G61+G62+G63)-(K61+K62+K63)</f>
        <v>-4.0970000000000102</v>
      </c>
      <c r="P63" s="5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6"/>
    </row>
    <row r="64" spans="2:35">
      <c r="B64" s="42"/>
      <c r="C64" s="57"/>
      <c r="D64" s="45"/>
      <c r="E64" s="101" t="s">
        <v>50</v>
      </c>
      <c r="F64" s="69">
        <f t="shared" si="1"/>
        <v>2039</v>
      </c>
      <c r="G64" s="72">
        <f t="shared" si="0"/>
        <v>3.7803333333333304</v>
      </c>
      <c r="H64" s="98"/>
      <c r="I64" s="6">
        <v>5</v>
      </c>
      <c r="J64" s="14">
        <v>2</v>
      </c>
      <c r="K64" s="102">
        <f t="shared" si="2"/>
        <v>7</v>
      </c>
      <c r="L64" s="103"/>
      <c r="M64" s="104">
        <f t="shared" si="3"/>
        <v>-3.2196666666666696</v>
      </c>
      <c r="N64" s="103"/>
      <c r="O64" s="105"/>
      <c r="P64" s="5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6"/>
    </row>
    <row r="65" spans="2:35">
      <c r="B65" s="42"/>
      <c r="C65" s="57"/>
      <c r="D65" s="45"/>
      <c r="E65" s="101" t="s">
        <v>51</v>
      </c>
      <c r="F65" s="69">
        <f t="shared" si="1"/>
        <v>2040</v>
      </c>
      <c r="G65" s="72">
        <f t="shared" si="0"/>
        <v>3.4366666666666639</v>
      </c>
      <c r="H65" s="98"/>
      <c r="I65" s="6">
        <v>5</v>
      </c>
      <c r="J65" s="14">
        <v>0</v>
      </c>
      <c r="K65" s="102">
        <f t="shared" si="2"/>
        <v>5</v>
      </c>
      <c r="L65" s="103"/>
      <c r="M65" s="104">
        <f t="shared" si="3"/>
        <v>-1.5633333333333361</v>
      </c>
      <c r="N65" s="103"/>
      <c r="O65" s="105"/>
      <c r="P65" s="5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6"/>
    </row>
    <row r="66" spans="2:35">
      <c r="B66" s="42"/>
      <c r="C66" s="57"/>
      <c r="D66" s="45"/>
      <c r="E66" s="101" t="s">
        <v>52</v>
      </c>
      <c r="F66" s="69">
        <f t="shared" si="1"/>
        <v>2041</v>
      </c>
      <c r="G66" s="72">
        <f t="shared" si="0"/>
        <v>3.0929999999999973</v>
      </c>
      <c r="H66" s="98"/>
      <c r="I66" s="6">
        <v>5</v>
      </c>
      <c r="J66" s="14">
        <v>0</v>
      </c>
      <c r="K66" s="102">
        <f t="shared" si="2"/>
        <v>5</v>
      </c>
      <c r="L66" s="103"/>
      <c r="M66" s="104">
        <f t="shared" si="3"/>
        <v>-1.9070000000000027</v>
      </c>
      <c r="N66" s="103"/>
      <c r="O66" s="106">
        <f>(G64+G65+G66)-(K64+K65+K66)</f>
        <v>-6.6900000000000084</v>
      </c>
      <c r="P66" s="5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6"/>
    </row>
    <row r="67" spans="2:35">
      <c r="B67" s="42"/>
      <c r="C67" s="57"/>
      <c r="D67" s="45"/>
      <c r="E67" s="101" t="s">
        <v>53</v>
      </c>
      <c r="F67" s="69">
        <f t="shared" si="1"/>
        <v>2042</v>
      </c>
      <c r="G67" s="72">
        <f t="shared" si="0"/>
        <v>2.7493333333333307</v>
      </c>
      <c r="H67" s="98"/>
      <c r="I67" s="6">
        <v>4</v>
      </c>
      <c r="J67" s="14">
        <v>0</v>
      </c>
      <c r="K67" s="102">
        <f t="shared" si="2"/>
        <v>4</v>
      </c>
      <c r="L67" s="103"/>
      <c r="M67" s="104">
        <f t="shared" si="3"/>
        <v>-1.2506666666666693</v>
      </c>
      <c r="N67" s="103"/>
      <c r="O67" s="105"/>
      <c r="P67" s="5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6"/>
    </row>
    <row r="68" spans="2:35">
      <c r="B68" s="42"/>
      <c r="C68" s="57"/>
      <c r="D68" s="45"/>
      <c r="E68" s="101" t="s">
        <v>54</v>
      </c>
      <c r="F68" s="69">
        <f t="shared" si="1"/>
        <v>2043</v>
      </c>
      <c r="G68" s="72">
        <f t="shared" si="0"/>
        <v>2.4056666666666642</v>
      </c>
      <c r="H68" s="98"/>
      <c r="I68" s="6">
        <v>4</v>
      </c>
      <c r="J68" s="14">
        <v>0</v>
      </c>
      <c r="K68" s="102">
        <f t="shared" si="2"/>
        <v>4</v>
      </c>
      <c r="L68" s="103"/>
      <c r="M68" s="104">
        <f t="shared" si="3"/>
        <v>-1.5943333333333358</v>
      </c>
      <c r="N68" s="103"/>
      <c r="O68" s="105"/>
      <c r="P68" s="5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116"/>
      <c r="AB68" s="45"/>
      <c r="AC68" s="45"/>
      <c r="AD68" s="45"/>
      <c r="AE68" s="45"/>
      <c r="AF68" s="45"/>
      <c r="AG68" s="45"/>
      <c r="AH68" s="45"/>
      <c r="AI68" s="46"/>
    </row>
    <row r="69" spans="2:35">
      <c r="B69" s="42"/>
      <c r="C69" s="57"/>
      <c r="D69" s="45"/>
      <c r="E69" s="101" t="s">
        <v>55</v>
      </c>
      <c r="F69" s="69">
        <f t="shared" si="1"/>
        <v>2044</v>
      </c>
      <c r="G69" s="72">
        <f t="shared" si="0"/>
        <v>2.0619999999999976</v>
      </c>
      <c r="H69" s="98"/>
      <c r="I69" s="6">
        <v>3</v>
      </c>
      <c r="J69" s="14">
        <v>0</v>
      </c>
      <c r="K69" s="102">
        <f t="shared" si="2"/>
        <v>3</v>
      </c>
      <c r="L69" s="103"/>
      <c r="M69" s="104">
        <f t="shared" si="3"/>
        <v>-0.93800000000000239</v>
      </c>
      <c r="N69" s="103"/>
      <c r="O69" s="106">
        <f>(G67+G68+G69)-(K67+K68+K69)</f>
        <v>-3.7830000000000075</v>
      </c>
      <c r="P69" s="5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6"/>
    </row>
    <row r="70" spans="2:35">
      <c r="B70" s="42"/>
      <c r="C70" s="57"/>
      <c r="D70" s="45"/>
      <c r="E70" s="101" t="s">
        <v>56</v>
      </c>
      <c r="F70" s="69">
        <f t="shared" si="1"/>
        <v>2045</v>
      </c>
      <c r="G70" s="72">
        <f t="shared" si="0"/>
        <v>1.718333333333331</v>
      </c>
      <c r="H70" s="98"/>
      <c r="I70" s="6">
        <v>4</v>
      </c>
      <c r="J70" s="14">
        <v>0</v>
      </c>
      <c r="K70" s="102">
        <f t="shared" si="2"/>
        <v>4</v>
      </c>
      <c r="L70" s="103"/>
      <c r="M70" s="104">
        <f t="shared" si="3"/>
        <v>-2.281666666666669</v>
      </c>
      <c r="N70" s="103"/>
      <c r="O70" s="105"/>
      <c r="P70" s="5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6"/>
    </row>
    <row r="71" spans="2:35">
      <c r="B71" s="42"/>
      <c r="C71" s="57"/>
      <c r="D71" s="45"/>
      <c r="E71" s="101" t="s">
        <v>57</v>
      </c>
      <c r="F71" s="69">
        <f t="shared" si="1"/>
        <v>2046</v>
      </c>
      <c r="G71" s="72">
        <f t="shared" si="0"/>
        <v>1.3746666666666645</v>
      </c>
      <c r="H71" s="98"/>
      <c r="I71" s="6">
        <v>3</v>
      </c>
      <c r="J71" s="14">
        <v>0</v>
      </c>
      <c r="K71" s="102">
        <f t="shared" si="2"/>
        <v>3</v>
      </c>
      <c r="L71" s="103"/>
      <c r="M71" s="104">
        <f t="shared" si="3"/>
        <v>-1.6253333333333355</v>
      </c>
      <c r="N71" s="103"/>
      <c r="O71" s="105"/>
      <c r="P71" s="5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6"/>
    </row>
    <row r="72" spans="2:35">
      <c r="B72" s="42"/>
      <c r="C72" s="57"/>
      <c r="D72" s="45"/>
      <c r="E72" s="101" t="s">
        <v>58</v>
      </c>
      <c r="F72" s="69">
        <f t="shared" si="1"/>
        <v>2047</v>
      </c>
      <c r="G72" s="72">
        <f t="shared" si="0"/>
        <v>1.0309999999999979</v>
      </c>
      <c r="H72" s="98"/>
      <c r="I72" s="6">
        <v>2</v>
      </c>
      <c r="J72" s="14">
        <v>0</v>
      </c>
      <c r="K72" s="102">
        <f t="shared" si="2"/>
        <v>2</v>
      </c>
      <c r="L72" s="103"/>
      <c r="M72" s="104">
        <f t="shared" si="3"/>
        <v>-0.96900000000000208</v>
      </c>
      <c r="N72" s="103"/>
      <c r="O72" s="106">
        <f>(G70+G71+G72)-(K70+K71+K72)</f>
        <v>-4.8760000000000066</v>
      </c>
      <c r="P72" s="5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6"/>
    </row>
    <row r="73" spans="2:35">
      <c r="B73" s="42"/>
      <c r="C73" s="57"/>
      <c r="D73" s="45"/>
      <c r="E73" s="101" t="s">
        <v>59</v>
      </c>
      <c r="F73" s="69">
        <f t="shared" si="1"/>
        <v>2048</v>
      </c>
      <c r="G73" s="72">
        <f t="shared" si="0"/>
        <v>0.68733333333333124</v>
      </c>
      <c r="H73" s="98"/>
      <c r="I73" s="6">
        <v>1</v>
      </c>
      <c r="J73" s="14">
        <v>0</v>
      </c>
      <c r="K73" s="102">
        <f t="shared" si="2"/>
        <v>1</v>
      </c>
      <c r="L73" s="103"/>
      <c r="M73" s="104">
        <f t="shared" si="3"/>
        <v>-0.31266666666666876</v>
      </c>
      <c r="N73" s="105"/>
      <c r="O73" s="105"/>
      <c r="P73" s="5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6"/>
    </row>
    <row r="74" spans="2:35">
      <c r="B74" s="42"/>
      <c r="C74" s="57"/>
      <c r="D74" s="45"/>
      <c r="E74" s="101" t="s">
        <v>60</v>
      </c>
      <c r="F74" s="69">
        <f t="shared" si="1"/>
        <v>2049</v>
      </c>
      <c r="G74" s="72">
        <f t="shared" si="0"/>
        <v>0.34366666666666457</v>
      </c>
      <c r="H74" s="98"/>
      <c r="I74" s="6">
        <v>0</v>
      </c>
      <c r="J74" s="14">
        <v>0</v>
      </c>
      <c r="K74" s="102">
        <f t="shared" si="2"/>
        <v>0</v>
      </c>
      <c r="L74" s="103"/>
      <c r="M74" s="104">
        <f t="shared" si="3"/>
        <v>0.34366666666666457</v>
      </c>
      <c r="N74" s="105"/>
      <c r="O74" s="105"/>
      <c r="P74" s="5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6"/>
    </row>
    <row r="75" spans="2:35" ht="14" customHeight="1">
      <c r="B75" s="42"/>
      <c r="C75" s="57"/>
      <c r="D75" s="45"/>
      <c r="E75" s="101" t="s">
        <v>61</v>
      </c>
      <c r="F75" s="69">
        <f t="shared" si="1"/>
        <v>2050</v>
      </c>
      <c r="G75" s="72">
        <f t="shared" si="0"/>
        <v>-2.1094237467877974E-15</v>
      </c>
      <c r="H75" s="98"/>
      <c r="I75" s="6">
        <v>0</v>
      </c>
      <c r="J75" s="14">
        <v>0</v>
      </c>
      <c r="K75" s="102">
        <f t="shared" si="2"/>
        <v>0</v>
      </c>
      <c r="L75" s="103"/>
      <c r="M75" s="104">
        <f t="shared" si="3"/>
        <v>-2.1094237467877974E-15</v>
      </c>
      <c r="N75" s="103"/>
      <c r="O75" s="106">
        <f>(G73+G74+G75)-(K73+K74+K75)</f>
        <v>3.0999999999993477E-2</v>
      </c>
      <c r="P75" s="5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6"/>
    </row>
    <row r="76" spans="2:35" ht="16" thickBot="1">
      <c r="B76" s="42"/>
      <c r="C76" s="61"/>
      <c r="D76" s="62"/>
      <c r="E76" s="62"/>
      <c r="F76" s="62"/>
      <c r="G76" s="62"/>
      <c r="H76" s="62"/>
      <c r="I76" s="62"/>
      <c r="J76" s="107"/>
      <c r="K76" s="107"/>
      <c r="L76" s="107"/>
      <c r="M76" s="62"/>
      <c r="N76" s="107"/>
      <c r="O76" s="62"/>
      <c r="P76" s="63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6"/>
    </row>
    <row r="77" spans="2:35" ht="16" thickBot="1">
      <c r="B77" s="111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3"/>
    </row>
    <row r="78" spans="2:35" ht="16" thickBot="1">
      <c r="B78" s="42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6"/>
    </row>
    <row r="79" spans="2:35">
      <c r="B79" s="42"/>
      <c r="C79" s="73"/>
      <c r="D79" s="74"/>
      <c r="E79" s="74"/>
      <c r="F79" s="74"/>
      <c r="G79" s="76"/>
      <c r="H79" s="76"/>
      <c r="I79" s="76"/>
      <c r="J79" s="76"/>
      <c r="K79" s="76"/>
      <c r="L79" s="76"/>
      <c r="M79" s="76"/>
      <c r="N79" s="76"/>
      <c r="O79" s="76"/>
      <c r="P79" s="77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6"/>
    </row>
    <row r="80" spans="2:35" ht="19">
      <c r="B80" s="42"/>
      <c r="C80" s="53"/>
      <c r="D80" s="114" t="s">
        <v>18</v>
      </c>
      <c r="E80" s="67"/>
      <c r="F80" s="67"/>
      <c r="G80" s="45"/>
      <c r="H80" s="45"/>
      <c r="I80" s="45"/>
      <c r="J80" s="45"/>
      <c r="K80" s="45"/>
      <c r="L80" s="45"/>
      <c r="M80" s="45"/>
      <c r="N80" s="45"/>
      <c r="O80" s="45"/>
      <c r="P80" s="5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6"/>
    </row>
    <row r="81" spans="2:39" ht="19">
      <c r="B81" s="42"/>
      <c r="C81" s="53"/>
      <c r="D81" s="58" t="s">
        <v>76</v>
      </c>
      <c r="E81" s="67"/>
      <c r="F81" s="67"/>
      <c r="G81" s="45"/>
      <c r="H81" s="45"/>
      <c r="I81" s="45"/>
      <c r="J81" s="45"/>
      <c r="K81" s="45"/>
      <c r="L81" s="45"/>
      <c r="M81" s="45"/>
      <c r="N81" s="45"/>
      <c r="O81" s="45"/>
      <c r="P81" s="5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6"/>
    </row>
    <row r="82" spans="2:39" ht="69">
      <c r="B82" s="42"/>
      <c r="C82" s="87"/>
      <c r="D82" s="88"/>
      <c r="E82" s="89"/>
      <c r="F82" s="90" t="s">
        <v>63</v>
      </c>
      <c r="G82" s="91" t="s">
        <v>64</v>
      </c>
      <c r="H82" s="98"/>
      <c r="I82" s="91" t="s">
        <v>77</v>
      </c>
      <c r="J82" s="90" t="s">
        <v>75</v>
      </c>
      <c r="K82" s="91" t="s">
        <v>72</v>
      </c>
      <c r="L82" s="92"/>
      <c r="M82" s="92" t="s">
        <v>73</v>
      </c>
      <c r="N82" s="92"/>
      <c r="O82" s="93" t="s">
        <v>65</v>
      </c>
      <c r="P82" s="94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6"/>
      <c r="AM82" s="10" t="s">
        <v>0</v>
      </c>
    </row>
    <row r="83" spans="2:39">
      <c r="B83" s="42"/>
      <c r="C83" s="57"/>
      <c r="D83" s="45"/>
      <c r="E83" s="101" t="s">
        <v>32</v>
      </c>
      <c r="F83" s="69">
        <f>G16</f>
        <v>2020</v>
      </c>
      <c r="G83" s="108">
        <f>G15</f>
        <v>10.31</v>
      </c>
      <c r="H83" s="98"/>
      <c r="I83" s="108">
        <f>G83</f>
        <v>10.31</v>
      </c>
      <c r="J83" s="99">
        <v>0</v>
      </c>
      <c r="K83" s="72">
        <f>I83+J83</f>
        <v>10.31</v>
      </c>
      <c r="L83" s="103"/>
      <c r="M83" s="109">
        <f>G83-K83</f>
        <v>0</v>
      </c>
      <c r="N83" s="103"/>
      <c r="O83" s="110"/>
      <c r="P83" s="5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6"/>
    </row>
    <row r="84" spans="2:39">
      <c r="B84" s="42"/>
      <c r="C84" s="57"/>
      <c r="D84" s="45"/>
      <c r="E84" s="101" t="s">
        <v>62</v>
      </c>
      <c r="F84" s="69">
        <f>F83+1</f>
        <v>2021</v>
      </c>
      <c r="G84" s="108">
        <f>G83-$I$33</f>
        <v>9.8048099999999998</v>
      </c>
      <c r="H84" s="98"/>
      <c r="I84" s="6">
        <v>11</v>
      </c>
      <c r="J84" s="14">
        <v>0.02</v>
      </c>
      <c r="K84" s="102">
        <f>I84+J84</f>
        <v>11.02</v>
      </c>
      <c r="L84" s="103"/>
      <c r="M84" s="104">
        <f t="shared" ref="M84:M87" si="4">G84-K84</f>
        <v>-1.2151899999999998</v>
      </c>
      <c r="N84" s="103"/>
      <c r="O84" s="105"/>
      <c r="P84" s="5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6"/>
    </row>
    <row r="85" spans="2:39">
      <c r="B85" s="42"/>
      <c r="C85" s="57"/>
      <c r="D85" s="45"/>
      <c r="E85" s="101" t="s">
        <v>33</v>
      </c>
      <c r="F85" s="69">
        <f t="shared" ref="F85:F113" si="5">F84+1</f>
        <v>2022</v>
      </c>
      <c r="G85" s="108">
        <f>G84-$I$33</f>
        <v>9.2996199999999991</v>
      </c>
      <c r="H85" s="98"/>
      <c r="I85" s="6">
        <v>8</v>
      </c>
      <c r="J85" s="14">
        <v>0.8</v>
      </c>
      <c r="K85" s="102">
        <f t="shared" ref="K85:K113" si="6">I85+J85</f>
        <v>8.8000000000000007</v>
      </c>
      <c r="L85" s="103"/>
      <c r="M85" s="104">
        <f t="shared" si="4"/>
        <v>0.4996199999999984</v>
      </c>
      <c r="N85" s="103"/>
      <c r="O85" s="105"/>
      <c r="P85" s="5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6"/>
    </row>
    <row r="86" spans="2:39">
      <c r="B86" s="42"/>
      <c r="C86" s="57"/>
      <c r="D86" s="45"/>
      <c r="E86" s="101" t="s">
        <v>34</v>
      </c>
      <c r="F86" s="69">
        <f t="shared" si="5"/>
        <v>2023</v>
      </c>
      <c r="G86" s="108">
        <f t="shared" ref="G86:G92" si="7">G85-$I$33</f>
        <v>8.7944299999999984</v>
      </c>
      <c r="H86" s="98"/>
      <c r="I86" s="6">
        <v>11</v>
      </c>
      <c r="J86" s="14">
        <v>0</v>
      </c>
      <c r="K86" s="102">
        <f t="shared" si="6"/>
        <v>11</v>
      </c>
      <c r="L86" s="103"/>
      <c r="M86" s="104">
        <f t="shared" si="4"/>
        <v>-2.2055700000000016</v>
      </c>
      <c r="N86" s="103"/>
      <c r="O86" s="106">
        <f>(G84+G85+G86)-(K84+K85+K86)</f>
        <v>-2.9211400000000012</v>
      </c>
      <c r="P86" s="5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6"/>
    </row>
    <row r="87" spans="2:39">
      <c r="B87" s="42"/>
      <c r="C87" s="57"/>
      <c r="D87" s="45"/>
      <c r="E87" s="101" t="s">
        <v>35</v>
      </c>
      <c r="F87" s="69">
        <f t="shared" si="5"/>
        <v>2024</v>
      </c>
      <c r="G87" s="108">
        <f t="shared" si="7"/>
        <v>8.2892399999999977</v>
      </c>
      <c r="H87" s="98"/>
      <c r="I87" s="6">
        <v>6</v>
      </c>
      <c r="J87" s="14">
        <v>0.7</v>
      </c>
      <c r="K87" s="102">
        <f t="shared" si="6"/>
        <v>6.7</v>
      </c>
      <c r="L87" s="103"/>
      <c r="M87" s="104">
        <f t="shared" si="4"/>
        <v>1.5892399999999975</v>
      </c>
      <c r="N87" s="103"/>
      <c r="O87" s="105"/>
      <c r="P87" s="5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6"/>
    </row>
    <row r="88" spans="2:39">
      <c r="B88" s="42"/>
      <c r="C88" s="57"/>
      <c r="D88" s="45"/>
      <c r="E88" s="101" t="s">
        <v>36</v>
      </c>
      <c r="F88" s="69">
        <f t="shared" si="5"/>
        <v>2025</v>
      </c>
      <c r="G88" s="108">
        <f t="shared" si="7"/>
        <v>7.7840499999999979</v>
      </c>
      <c r="H88" s="98"/>
      <c r="I88" s="6">
        <v>6</v>
      </c>
      <c r="J88" s="14">
        <v>0</v>
      </c>
      <c r="K88" s="102">
        <f t="shared" si="6"/>
        <v>6</v>
      </c>
      <c r="L88" s="103"/>
      <c r="M88" s="104">
        <f>G88-K88</f>
        <v>1.7840499999999979</v>
      </c>
      <c r="N88" s="103"/>
      <c r="O88" s="105"/>
      <c r="P88" s="5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6"/>
    </row>
    <row r="89" spans="2:39">
      <c r="B89" s="42"/>
      <c r="C89" s="57"/>
      <c r="D89" s="45"/>
      <c r="E89" s="101" t="s">
        <v>37</v>
      </c>
      <c r="F89" s="69">
        <f t="shared" si="5"/>
        <v>2026</v>
      </c>
      <c r="G89" s="108">
        <f t="shared" si="7"/>
        <v>7.2788599999999981</v>
      </c>
      <c r="H89" s="98"/>
      <c r="I89" s="6">
        <v>6</v>
      </c>
      <c r="J89" s="14">
        <v>0.06</v>
      </c>
      <c r="K89" s="102">
        <f t="shared" si="6"/>
        <v>6.06</v>
      </c>
      <c r="L89" s="103"/>
      <c r="M89" s="104">
        <f t="shared" ref="M89:M113" si="8">G89-K89</f>
        <v>1.2188599999999985</v>
      </c>
      <c r="N89" s="103"/>
      <c r="O89" s="106">
        <f>(G87+G88+G89)-(K87+K88+K89)</f>
        <v>4.5921499999999966</v>
      </c>
      <c r="P89" s="5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6"/>
    </row>
    <row r="90" spans="2:39">
      <c r="B90" s="42"/>
      <c r="C90" s="57"/>
      <c r="D90" s="45"/>
      <c r="E90" s="101" t="s">
        <v>38</v>
      </c>
      <c r="F90" s="69">
        <f t="shared" si="5"/>
        <v>2027</v>
      </c>
      <c r="G90" s="108">
        <f t="shared" si="7"/>
        <v>6.7736699999999983</v>
      </c>
      <c r="H90" s="98"/>
      <c r="I90" s="6">
        <v>9</v>
      </c>
      <c r="J90" s="14">
        <v>0</v>
      </c>
      <c r="K90" s="102">
        <f t="shared" si="6"/>
        <v>9</v>
      </c>
      <c r="L90" s="103"/>
      <c r="M90" s="104">
        <f t="shared" si="8"/>
        <v>-2.2263300000000017</v>
      </c>
      <c r="N90" s="103"/>
      <c r="O90" s="105"/>
      <c r="P90" s="5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6"/>
    </row>
    <row r="91" spans="2:39">
      <c r="B91" s="42"/>
      <c r="C91" s="57"/>
      <c r="D91" s="45"/>
      <c r="E91" s="101" t="s">
        <v>39</v>
      </c>
      <c r="F91" s="69">
        <f t="shared" si="5"/>
        <v>2028</v>
      </c>
      <c r="G91" s="108">
        <f t="shared" si="7"/>
        <v>6.2684799999999985</v>
      </c>
      <c r="H91" s="98"/>
      <c r="I91" s="6">
        <v>9</v>
      </c>
      <c r="J91" s="14">
        <v>0</v>
      </c>
      <c r="K91" s="102">
        <f t="shared" si="6"/>
        <v>9</v>
      </c>
      <c r="L91" s="103"/>
      <c r="M91" s="104">
        <f t="shared" si="8"/>
        <v>-2.7315200000000015</v>
      </c>
      <c r="N91" s="103"/>
      <c r="O91" s="105"/>
      <c r="P91" s="5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6"/>
    </row>
    <row r="92" spans="2:39">
      <c r="B92" s="42"/>
      <c r="C92" s="57"/>
      <c r="D92" s="45"/>
      <c r="E92" s="101" t="s">
        <v>40</v>
      </c>
      <c r="F92" s="69">
        <f t="shared" si="5"/>
        <v>2029</v>
      </c>
      <c r="G92" s="108">
        <f t="shared" si="7"/>
        <v>5.7632899999999987</v>
      </c>
      <c r="H92" s="98"/>
      <c r="I92" s="6">
        <v>9</v>
      </c>
      <c r="J92" s="14">
        <v>0</v>
      </c>
      <c r="K92" s="102">
        <f t="shared" si="6"/>
        <v>9</v>
      </c>
      <c r="L92" s="103"/>
      <c r="M92" s="104">
        <f t="shared" si="8"/>
        <v>-3.2367100000000013</v>
      </c>
      <c r="N92" s="103"/>
      <c r="O92" s="106">
        <f>(G90+G91+G92)-(K90+K91+K92)</f>
        <v>-8.1945600000000063</v>
      </c>
      <c r="P92" s="5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6"/>
    </row>
    <row r="93" spans="2:39">
      <c r="B93" s="42"/>
      <c r="C93" s="57"/>
      <c r="D93" s="45"/>
      <c r="E93" s="101" t="s">
        <v>41</v>
      </c>
      <c r="F93" s="69">
        <f t="shared" si="5"/>
        <v>2030</v>
      </c>
      <c r="G93" s="108">
        <f>G92-$I$33</f>
        <v>5.2580999999999989</v>
      </c>
      <c r="H93" s="98"/>
      <c r="I93" s="6">
        <v>8</v>
      </c>
      <c r="J93" s="14">
        <v>0</v>
      </c>
      <c r="K93" s="102">
        <f t="shared" si="6"/>
        <v>8</v>
      </c>
      <c r="L93" s="103"/>
      <c r="M93" s="104">
        <f t="shared" si="8"/>
        <v>-2.7419000000000011</v>
      </c>
      <c r="N93" s="103"/>
      <c r="O93" s="105"/>
      <c r="P93" s="5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6"/>
    </row>
    <row r="94" spans="2:39">
      <c r="B94" s="42"/>
      <c r="C94" s="57"/>
      <c r="D94" s="45"/>
      <c r="E94" s="101" t="s">
        <v>42</v>
      </c>
      <c r="F94" s="69">
        <f t="shared" si="5"/>
        <v>2031</v>
      </c>
      <c r="G94" s="108">
        <f>G93-$I$37</f>
        <v>4.9951949999999989</v>
      </c>
      <c r="H94" s="98"/>
      <c r="I94" s="6">
        <v>5</v>
      </c>
      <c r="J94" s="14">
        <v>0</v>
      </c>
      <c r="K94" s="102">
        <f t="shared" si="6"/>
        <v>5</v>
      </c>
      <c r="L94" s="103"/>
      <c r="M94" s="104">
        <f t="shared" si="8"/>
        <v>-4.8050000000010584E-3</v>
      </c>
      <c r="N94" s="103"/>
      <c r="O94" s="105"/>
      <c r="P94" s="5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6"/>
    </row>
    <row r="95" spans="2:39">
      <c r="B95" s="42"/>
      <c r="C95" s="57"/>
      <c r="D95" s="45"/>
      <c r="E95" s="101" t="s">
        <v>43</v>
      </c>
      <c r="F95" s="69">
        <f t="shared" si="5"/>
        <v>2032</v>
      </c>
      <c r="G95" s="108">
        <f t="shared" ref="G95:G113" si="9">G94-$I$37</f>
        <v>4.732289999999999</v>
      </c>
      <c r="H95" s="98"/>
      <c r="I95" s="6">
        <v>8</v>
      </c>
      <c r="J95" s="14">
        <v>0</v>
      </c>
      <c r="K95" s="102">
        <f t="shared" si="6"/>
        <v>8</v>
      </c>
      <c r="L95" s="103"/>
      <c r="M95" s="104">
        <f t="shared" si="8"/>
        <v>-3.267710000000001</v>
      </c>
      <c r="N95" s="103"/>
      <c r="O95" s="106">
        <f>(G93+G94+G95)-(K93+K94+K95)</f>
        <v>-6.0144150000000032</v>
      </c>
      <c r="P95" s="5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6"/>
    </row>
    <row r="96" spans="2:39">
      <c r="B96" s="42"/>
      <c r="C96" s="57"/>
      <c r="D96" s="45"/>
      <c r="E96" s="101" t="s">
        <v>44</v>
      </c>
      <c r="F96" s="69">
        <f t="shared" si="5"/>
        <v>2033</v>
      </c>
      <c r="G96" s="108">
        <f t="shared" si="9"/>
        <v>4.4693849999999991</v>
      </c>
      <c r="H96" s="98"/>
      <c r="I96" s="6">
        <v>7</v>
      </c>
      <c r="J96" s="14">
        <v>0</v>
      </c>
      <c r="K96" s="102">
        <f t="shared" si="6"/>
        <v>7</v>
      </c>
      <c r="L96" s="103"/>
      <c r="M96" s="104">
        <f t="shared" si="8"/>
        <v>-2.5306150000000009</v>
      </c>
      <c r="N96" s="103"/>
      <c r="O96" s="105"/>
      <c r="P96" s="5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6"/>
    </row>
    <row r="97" spans="2:35">
      <c r="B97" s="42"/>
      <c r="C97" s="57"/>
      <c r="D97" s="45"/>
      <c r="E97" s="101" t="s">
        <v>45</v>
      </c>
      <c r="F97" s="69">
        <f t="shared" si="5"/>
        <v>2034</v>
      </c>
      <c r="G97" s="108">
        <f t="shared" si="9"/>
        <v>4.2064799999999991</v>
      </c>
      <c r="H97" s="98"/>
      <c r="I97" s="6">
        <v>7</v>
      </c>
      <c r="J97" s="14">
        <v>0</v>
      </c>
      <c r="K97" s="102">
        <f t="shared" si="6"/>
        <v>7</v>
      </c>
      <c r="L97" s="103"/>
      <c r="M97" s="104">
        <f t="shared" si="8"/>
        <v>-2.7935200000000009</v>
      </c>
      <c r="N97" s="103"/>
      <c r="O97" s="105"/>
      <c r="P97" s="5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6"/>
    </row>
    <row r="98" spans="2:35">
      <c r="B98" s="42"/>
      <c r="C98" s="57"/>
      <c r="D98" s="45"/>
      <c r="E98" s="101" t="s">
        <v>46</v>
      </c>
      <c r="F98" s="69">
        <f t="shared" si="5"/>
        <v>2035</v>
      </c>
      <c r="G98" s="108">
        <f t="shared" si="9"/>
        <v>3.9435749999999992</v>
      </c>
      <c r="H98" s="98"/>
      <c r="I98" s="6">
        <v>7</v>
      </c>
      <c r="J98" s="14">
        <v>0</v>
      </c>
      <c r="K98" s="102">
        <f t="shared" si="6"/>
        <v>7</v>
      </c>
      <c r="L98" s="103"/>
      <c r="M98" s="104">
        <f t="shared" si="8"/>
        <v>-3.0564250000000008</v>
      </c>
      <c r="N98" s="103"/>
      <c r="O98" s="106">
        <f>(G96+G97+G98)-(K96+K97+K98)</f>
        <v>-8.3805600000000027</v>
      </c>
      <c r="P98" s="5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6"/>
    </row>
    <row r="99" spans="2:35">
      <c r="B99" s="42"/>
      <c r="C99" s="57"/>
      <c r="D99" s="45"/>
      <c r="E99" s="101" t="s">
        <v>47</v>
      </c>
      <c r="F99" s="69">
        <f t="shared" si="5"/>
        <v>2036</v>
      </c>
      <c r="G99" s="108">
        <f t="shared" si="9"/>
        <v>3.6806699999999992</v>
      </c>
      <c r="H99" s="98"/>
      <c r="I99" s="6">
        <v>3</v>
      </c>
      <c r="J99" s="14">
        <v>0</v>
      </c>
      <c r="K99" s="102">
        <f t="shared" si="6"/>
        <v>3</v>
      </c>
      <c r="L99" s="103"/>
      <c r="M99" s="104">
        <f t="shared" si="8"/>
        <v>0.68066999999999922</v>
      </c>
      <c r="N99" s="103"/>
      <c r="O99" s="105"/>
      <c r="P99" s="5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6"/>
    </row>
    <row r="100" spans="2:35">
      <c r="B100" s="42"/>
      <c r="C100" s="57"/>
      <c r="D100" s="45"/>
      <c r="E100" s="101" t="s">
        <v>48</v>
      </c>
      <c r="F100" s="69">
        <f t="shared" si="5"/>
        <v>2037</v>
      </c>
      <c r="G100" s="108">
        <f t="shared" si="9"/>
        <v>3.4177649999999993</v>
      </c>
      <c r="H100" s="98"/>
      <c r="I100" s="6">
        <v>3</v>
      </c>
      <c r="J100" s="14">
        <v>0</v>
      </c>
      <c r="K100" s="102">
        <f t="shared" si="6"/>
        <v>3</v>
      </c>
      <c r="L100" s="103"/>
      <c r="M100" s="104">
        <f t="shared" si="8"/>
        <v>0.41776499999999928</v>
      </c>
      <c r="N100" s="103"/>
      <c r="O100" s="105"/>
      <c r="P100" s="5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6"/>
    </row>
    <row r="101" spans="2:35">
      <c r="B101" s="42"/>
      <c r="C101" s="57"/>
      <c r="D101" s="45"/>
      <c r="E101" s="101" t="s">
        <v>49</v>
      </c>
      <c r="F101" s="69">
        <f t="shared" si="5"/>
        <v>2038</v>
      </c>
      <c r="G101" s="108">
        <f t="shared" si="9"/>
        <v>3.1548599999999993</v>
      </c>
      <c r="H101" s="98"/>
      <c r="I101" s="6">
        <v>3</v>
      </c>
      <c r="J101" s="14">
        <v>0</v>
      </c>
      <c r="K101" s="102">
        <f t="shared" si="6"/>
        <v>3</v>
      </c>
      <c r="L101" s="103"/>
      <c r="M101" s="104">
        <f t="shared" si="8"/>
        <v>0.15485999999999933</v>
      </c>
      <c r="N101" s="103"/>
      <c r="O101" s="106">
        <f>(G99+G100+G101)-(K99+K100+K101)</f>
        <v>1.2532949999999978</v>
      </c>
      <c r="P101" s="5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6"/>
    </row>
    <row r="102" spans="2:35">
      <c r="B102" s="42"/>
      <c r="C102" s="57"/>
      <c r="D102" s="45"/>
      <c r="E102" s="101" t="s">
        <v>50</v>
      </c>
      <c r="F102" s="69">
        <f t="shared" si="5"/>
        <v>2039</v>
      </c>
      <c r="G102" s="108">
        <f t="shared" si="9"/>
        <v>2.8919549999999994</v>
      </c>
      <c r="H102" s="98"/>
      <c r="I102" s="6">
        <v>5</v>
      </c>
      <c r="J102" s="14">
        <v>2</v>
      </c>
      <c r="K102" s="102">
        <f t="shared" si="6"/>
        <v>7</v>
      </c>
      <c r="L102" s="103"/>
      <c r="M102" s="104">
        <f t="shared" si="8"/>
        <v>-4.1080450000000006</v>
      </c>
      <c r="N102" s="103"/>
      <c r="O102" s="105"/>
      <c r="P102" s="5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6"/>
    </row>
    <row r="103" spans="2:35">
      <c r="B103" s="42"/>
      <c r="C103" s="57"/>
      <c r="D103" s="45"/>
      <c r="E103" s="101" t="s">
        <v>51</v>
      </c>
      <c r="F103" s="69">
        <f t="shared" si="5"/>
        <v>2040</v>
      </c>
      <c r="G103" s="108">
        <f t="shared" si="9"/>
        <v>2.6290499999999994</v>
      </c>
      <c r="H103" s="98"/>
      <c r="I103" s="6">
        <v>5</v>
      </c>
      <c r="J103" s="14">
        <v>0</v>
      </c>
      <c r="K103" s="102">
        <f t="shared" si="6"/>
        <v>5</v>
      </c>
      <c r="L103" s="103"/>
      <c r="M103" s="104">
        <f t="shared" si="8"/>
        <v>-2.3709500000000006</v>
      </c>
      <c r="N103" s="103"/>
      <c r="O103" s="105"/>
      <c r="P103" s="5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6"/>
    </row>
    <row r="104" spans="2:35">
      <c r="B104" s="42"/>
      <c r="C104" s="57"/>
      <c r="D104" s="45"/>
      <c r="E104" s="101" t="s">
        <v>52</v>
      </c>
      <c r="F104" s="69">
        <f t="shared" si="5"/>
        <v>2041</v>
      </c>
      <c r="G104" s="108">
        <f t="shared" si="9"/>
        <v>2.3661449999999995</v>
      </c>
      <c r="H104" s="98"/>
      <c r="I104" s="6">
        <v>5</v>
      </c>
      <c r="J104" s="14">
        <v>0</v>
      </c>
      <c r="K104" s="102">
        <f t="shared" si="6"/>
        <v>5</v>
      </c>
      <c r="L104" s="103"/>
      <c r="M104" s="104">
        <f t="shared" si="8"/>
        <v>-2.6338550000000005</v>
      </c>
      <c r="N104" s="103"/>
      <c r="O104" s="106">
        <f>(G102+G103+G104)-(K102+K103+K104)</f>
        <v>-9.1128500000000017</v>
      </c>
      <c r="P104" s="5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6"/>
    </row>
    <row r="105" spans="2:35">
      <c r="B105" s="42"/>
      <c r="C105" s="57"/>
      <c r="D105" s="45"/>
      <c r="E105" s="101" t="s">
        <v>53</v>
      </c>
      <c r="F105" s="69">
        <f t="shared" si="5"/>
        <v>2042</v>
      </c>
      <c r="G105" s="108">
        <f t="shared" si="9"/>
        <v>2.1032399999999996</v>
      </c>
      <c r="H105" s="98"/>
      <c r="I105" s="6">
        <v>4</v>
      </c>
      <c r="J105" s="14">
        <v>0</v>
      </c>
      <c r="K105" s="102">
        <f t="shared" si="6"/>
        <v>4</v>
      </c>
      <c r="L105" s="103"/>
      <c r="M105" s="104">
        <f t="shared" si="8"/>
        <v>-1.8967600000000004</v>
      </c>
      <c r="N105" s="103"/>
      <c r="O105" s="105"/>
      <c r="P105" s="5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6"/>
    </row>
    <row r="106" spans="2:35">
      <c r="B106" s="42"/>
      <c r="C106" s="57"/>
      <c r="D106" s="45"/>
      <c r="E106" s="101" t="s">
        <v>54</v>
      </c>
      <c r="F106" s="69">
        <f t="shared" si="5"/>
        <v>2043</v>
      </c>
      <c r="G106" s="108">
        <f t="shared" si="9"/>
        <v>1.8403349999999996</v>
      </c>
      <c r="H106" s="98"/>
      <c r="I106" s="6">
        <v>4</v>
      </c>
      <c r="J106" s="14">
        <v>0</v>
      </c>
      <c r="K106" s="102">
        <f t="shared" si="6"/>
        <v>4</v>
      </c>
      <c r="L106" s="103"/>
      <c r="M106" s="104">
        <f t="shared" si="8"/>
        <v>-2.1596650000000004</v>
      </c>
      <c r="N106" s="103"/>
      <c r="O106" s="105"/>
      <c r="P106" s="5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6"/>
    </row>
    <row r="107" spans="2:35">
      <c r="B107" s="42"/>
      <c r="C107" s="57"/>
      <c r="D107" s="45"/>
      <c r="E107" s="101" t="s">
        <v>55</v>
      </c>
      <c r="F107" s="69">
        <f t="shared" si="5"/>
        <v>2044</v>
      </c>
      <c r="G107" s="108">
        <f t="shared" si="9"/>
        <v>1.5774299999999997</v>
      </c>
      <c r="H107" s="98"/>
      <c r="I107" s="6">
        <v>3</v>
      </c>
      <c r="J107" s="14">
        <v>0</v>
      </c>
      <c r="K107" s="102">
        <f t="shared" si="6"/>
        <v>3</v>
      </c>
      <c r="L107" s="103"/>
      <c r="M107" s="104">
        <f t="shared" si="8"/>
        <v>-1.4225700000000003</v>
      </c>
      <c r="N107" s="103"/>
      <c r="O107" s="106">
        <f>(G105+G106+G107)-(K105+K106+K107)</f>
        <v>-5.4789950000000012</v>
      </c>
      <c r="P107" s="5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6"/>
    </row>
    <row r="108" spans="2:35">
      <c r="B108" s="42"/>
      <c r="C108" s="57"/>
      <c r="D108" s="45"/>
      <c r="E108" s="101" t="s">
        <v>56</v>
      </c>
      <c r="F108" s="69">
        <f t="shared" si="5"/>
        <v>2045</v>
      </c>
      <c r="G108" s="108">
        <f t="shared" si="9"/>
        <v>1.3145249999999997</v>
      </c>
      <c r="H108" s="98"/>
      <c r="I108" s="6">
        <v>4</v>
      </c>
      <c r="J108" s="14">
        <v>0</v>
      </c>
      <c r="K108" s="102">
        <f t="shared" si="6"/>
        <v>4</v>
      </c>
      <c r="L108" s="103"/>
      <c r="M108" s="104">
        <f t="shared" si="8"/>
        <v>-2.6854750000000003</v>
      </c>
      <c r="N108" s="103"/>
      <c r="O108" s="105"/>
      <c r="P108" s="5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6"/>
    </row>
    <row r="109" spans="2:35">
      <c r="B109" s="42"/>
      <c r="C109" s="57"/>
      <c r="D109" s="45"/>
      <c r="E109" s="101" t="s">
        <v>57</v>
      </c>
      <c r="F109" s="69">
        <f t="shared" si="5"/>
        <v>2046</v>
      </c>
      <c r="G109" s="108">
        <f t="shared" si="9"/>
        <v>1.0516199999999998</v>
      </c>
      <c r="H109" s="98"/>
      <c r="I109" s="6">
        <v>3</v>
      </c>
      <c r="J109" s="14">
        <v>0</v>
      </c>
      <c r="K109" s="102">
        <f t="shared" si="6"/>
        <v>3</v>
      </c>
      <c r="L109" s="103"/>
      <c r="M109" s="104">
        <f t="shared" si="8"/>
        <v>-1.9483800000000002</v>
      </c>
      <c r="N109" s="103"/>
      <c r="O109" s="105"/>
      <c r="P109" s="5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6"/>
    </row>
    <row r="110" spans="2:35">
      <c r="B110" s="42"/>
      <c r="C110" s="57"/>
      <c r="D110" s="45"/>
      <c r="E110" s="101" t="s">
        <v>58</v>
      </c>
      <c r="F110" s="69">
        <f t="shared" si="5"/>
        <v>2047</v>
      </c>
      <c r="G110" s="108">
        <f t="shared" si="9"/>
        <v>0.78871499999999972</v>
      </c>
      <c r="H110" s="98"/>
      <c r="I110" s="6">
        <v>2</v>
      </c>
      <c r="J110" s="14">
        <v>0</v>
      </c>
      <c r="K110" s="102">
        <f t="shared" si="6"/>
        <v>2</v>
      </c>
      <c r="L110" s="103"/>
      <c r="M110" s="104">
        <f t="shared" si="8"/>
        <v>-1.2112850000000002</v>
      </c>
      <c r="N110" s="103"/>
      <c r="O110" s="106">
        <f>(G108+G109+G110)-(K108+K109+K110)</f>
        <v>-5.8451400000000007</v>
      </c>
      <c r="P110" s="5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6"/>
    </row>
    <row r="111" spans="2:35">
      <c r="B111" s="42"/>
      <c r="C111" s="57"/>
      <c r="D111" s="45"/>
      <c r="E111" s="101" t="s">
        <v>59</v>
      </c>
      <c r="F111" s="69">
        <f t="shared" si="5"/>
        <v>2048</v>
      </c>
      <c r="G111" s="108">
        <f t="shared" si="9"/>
        <v>0.52580999999999967</v>
      </c>
      <c r="H111" s="98"/>
      <c r="I111" s="6">
        <v>1</v>
      </c>
      <c r="J111" s="14">
        <v>0</v>
      </c>
      <c r="K111" s="102">
        <f t="shared" si="6"/>
        <v>1</v>
      </c>
      <c r="L111" s="103"/>
      <c r="M111" s="104">
        <f t="shared" si="8"/>
        <v>-0.47419000000000033</v>
      </c>
      <c r="N111" s="105"/>
      <c r="O111" s="105"/>
      <c r="P111" s="5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6"/>
    </row>
    <row r="112" spans="2:35">
      <c r="B112" s="42"/>
      <c r="C112" s="57"/>
      <c r="D112" s="45"/>
      <c r="E112" s="101" t="s">
        <v>60</v>
      </c>
      <c r="F112" s="69">
        <f t="shared" si="5"/>
        <v>2049</v>
      </c>
      <c r="G112" s="108">
        <f t="shared" si="9"/>
        <v>0.26290499999999961</v>
      </c>
      <c r="H112" s="98"/>
      <c r="I112" s="6">
        <v>0</v>
      </c>
      <c r="J112" s="14">
        <v>0</v>
      </c>
      <c r="K112" s="102">
        <f t="shared" si="6"/>
        <v>0</v>
      </c>
      <c r="L112" s="103"/>
      <c r="M112" s="104">
        <f t="shared" si="8"/>
        <v>0.26290499999999961</v>
      </c>
      <c r="N112" s="105"/>
      <c r="O112" s="105"/>
      <c r="P112" s="5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6"/>
    </row>
    <row r="113" spans="2:35">
      <c r="B113" s="42"/>
      <c r="C113" s="57"/>
      <c r="D113" s="45"/>
      <c r="E113" s="101" t="s">
        <v>61</v>
      </c>
      <c r="F113" s="69">
        <f t="shared" si="5"/>
        <v>2050</v>
      </c>
      <c r="G113" s="108">
        <f t="shared" si="9"/>
        <v>-4.4408920985006262E-16</v>
      </c>
      <c r="H113" s="98"/>
      <c r="I113" s="6">
        <v>0</v>
      </c>
      <c r="J113" s="14">
        <v>0</v>
      </c>
      <c r="K113" s="102">
        <f t="shared" si="6"/>
        <v>0</v>
      </c>
      <c r="L113" s="103"/>
      <c r="M113" s="104">
        <f t="shared" si="8"/>
        <v>-4.4408920985006262E-16</v>
      </c>
      <c r="N113" s="103"/>
      <c r="O113" s="106">
        <f>(G111+G112+G113)-(K111+K112+K113)</f>
        <v>-0.21128500000000117</v>
      </c>
      <c r="P113" s="5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6"/>
    </row>
    <row r="114" spans="2:35" ht="16" thickBot="1">
      <c r="B114" s="42"/>
      <c r="C114" s="61"/>
      <c r="D114" s="62"/>
      <c r="E114" s="62"/>
      <c r="F114" s="62"/>
      <c r="G114" s="62"/>
      <c r="H114" s="62"/>
      <c r="I114" s="62"/>
      <c r="J114" s="107"/>
      <c r="K114" s="107"/>
      <c r="L114" s="107"/>
      <c r="M114" s="62"/>
      <c r="N114" s="107"/>
      <c r="O114" s="62"/>
      <c r="P114" s="63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6"/>
    </row>
    <row r="115" spans="2:35" ht="16" thickBot="1">
      <c r="B115" s="111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3"/>
    </row>
    <row r="116" spans="2:35" s="10" customFormat="1"/>
    <row r="117" spans="2:35" s="10" customFormat="1"/>
    <row r="118" spans="2:35" s="10" customFormat="1"/>
    <row r="119" spans="2:35" s="10" customFormat="1"/>
    <row r="120" spans="2:35" s="10" customFormat="1"/>
    <row r="121" spans="2:35" s="10" customFormat="1"/>
    <row r="122" spans="2:35" s="10" customFormat="1"/>
    <row r="123" spans="2:35" s="10" customFormat="1"/>
    <row r="124" spans="2:35" s="10" customFormat="1"/>
    <row r="125" spans="2:35" s="10" customFormat="1"/>
    <row r="126" spans="2:35" s="10" customFormat="1"/>
    <row r="127" spans="2:35" s="10" customFormat="1"/>
    <row r="128" spans="2:35" s="10" customFormat="1"/>
    <row r="129" s="10" customFormat="1"/>
    <row r="130" s="10" customFormat="1"/>
    <row r="131" s="10" customFormat="1"/>
    <row r="132" s="10" customFormat="1"/>
    <row r="133" s="10" customFormat="1"/>
    <row r="134" s="10" customFormat="1"/>
    <row r="135" s="10" customFormat="1"/>
    <row r="136" s="10" customFormat="1"/>
    <row r="137" s="10" customFormat="1"/>
    <row r="138" s="10" customFormat="1"/>
    <row r="139" s="10" customFormat="1"/>
    <row r="140" s="10" customFormat="1"/>
    <row r="141" s="10" customFormat="1"/>
    <row r="142" s="10" customFormat="1"/>
    <row r="143" s="10" customFormat="1"/>
    <row r="144" s="10" customFormat="1"/>
    <row r="145" s="10" customFormat="1"/>
    <row r="146" s="10" customFormat="1"/>
    <row r="147" s="10" customFormat="1"/>
    <row r="148" s="10" customFormat="1"/>
    <row r="149" s="10" customFormat="1"/>
    <row r="150" s="10" customFormat="1"/>
    <row r="151" s="10" customFormat="1"/>
    <row r="152" s="10" customFormat="1"/>
    <row r="153" s="10" customFormat="1"/>
    <row r="154" s="10" customFormat="1"/>
    <row r="155" s="10" customFormat="1"/>
    <row r="156" s="10" customFormat="1"/>
    <row r="157" s="10" customFormat="1"/>
    <row r="158" s="10" customFormat="1"/>
    <row r="159" s="10" customFormat="1"/>
    <row r="160" s="10" customFormat="1"/>
    <row r="161" s="10" customFormat="1"/>
    <row r="162" s="10" customFormat="1"/>
    <row r="163" s="10" customFormat="1"/>
    <row r="164" s="10" customFormat="1"/>
    <row r="165" s="10" customFormat="1"/>
    <row r="166" s="10" customFormat="1"/>
    <row r="167" s="10" customFormat="1"/>
    <row r="168" s="10" customFormat="1"/>
    <row r="169" s="10" customFormat="1"/>
    <row r="170" s="10" customFormat="1"/>
    <row r="171" s="10" customFormat="1"/>
    <row r="172" s="10" customFormat="1"/>
    <row r="173" s="10" customFormat="1"/>
    <row r="174" s="10" customFormat="1"/>
    <row r="175" s="10" customFormat="1"/>
    <row r="176" s="10" customFormat="1"/>
    <row r="177" s="10" customFormat="1"/>
    <row r="178" s="10" customFormat="1"/>
    <row r="179" s="10" customFormat="1"/>
    <row r="180" s="10" customFormat="1"/>
    <row r="181" s="10" customFormat="1"/>
    <row r="182" s="10" customFormat="1"/>
    <row r="183" s="10" customFormat="1"/>
    <row r="184" s="10" customFormat="1"/>
    <row r="185" s="10" customFormat="1"/>
    <row r="186" s="10" customFormat="1"/>
    <row r="187" s="10" customFormat="1"/>
    <row r="188" s="10" customFormat="1"/>
    <row r="189" s="10" customFormat="1"/>
    <row r="190" s="10" customFormat="1"/>
    <row r="191" s="10" customFormat="1"/>
    <row r="192" s="10" customFormat="1"/>
    <row r="193" s="10" customFormat="1"/>
    <row r="194" s="10" customFormat="1"/>
    <row r="195" s="10" customFormat="1"/>
    <row r="196" s="10" customFormat="1"/>
    <row r="197" s="10" customFormat="1"/>
    <row r="198" s="10" customFormat="1"/>
    <row r="199" s="10" customFormat="1"/>
    <row r="200" s="10" customFormat="1"/>
    <row r="201" s="10" customFormat="1"/>
    <row r="202" s="10" customFormat="1"/>
    <row r="203" s="10" customFormat="1"/>
    <row r="204" s="10" customFormat="1"/>
    <row r="205" s="10" customFormat="1"/>
    <row r="206" s="10" customFormat="1"/>
    <row r="207" s="10" customFormat="1"/>
    <row r="208" s="10" customFormat="1"/>
    <row r="209" s="10" customFormat="1"/>
    <row r="210" s="10" customFormat="1"/>
    <row r="211" s="10" customFormat="1"/>
    <row r="212" s="10" customFormat="1"/>
    <row r="213" s="10" customFormat="1"/>
    <row r="214" s="10" customFormat="1"/>
    <row r="215" s="10" customFormat="1"/>
    <row r="216" s="10" customFormat="1"/>
    <row r="217" s="10" customFormat="1"/>
    <row r="218" s="10" customFormat="1"/>
    <row r="219" s="10" customFormat="1"/>
    <row r="220" s="10" customFormat="1"/>
    <row r="221" s="10" customFormat="1"/>
    <row r="222" s="10" customFormat="1"/>
    <row r="223" s="10" customFormat="1"/>
    <row r="224" s="10" customFormat="1"/>
    <row r="225" s="10" customFormat="1"/>
    <row r="226" s="10" customFormat="1"/>
    <row r="227" s="10" customFormat="1"/>
    <row r="228" s="10" customFormat="1"/>
    <row r="229" s="10" customFormat="1"/>
    <row r="230" s="10" customFormat="1"/>
    <row r="231" s="10" customFormat="1"/>
    <row r="232" s="10" customFormat="1"/>
    <row r="233" s="10" customFormat="1"/>
    <row r="234" s="10" customFormat="1"/>
    <row r="235" s="10" customFormat="1"/>
    <row r="236" s="10" customFormat="1"/>
    <row r="237" s="10" customFormat="1"/>
    <row r="238" s="10" customFormat="1"/>
    <row r="239" s="10" customFormat="1"/>
    <row r="240" s="10" customFormat="1"/>
    <row r="241" s="10" customFormat="1"/>
    <row r="242" s="10" customFormat="1"/>
    <row r="243" s="10" customFormat="1"/>
    <row r="244" s="10" customFormat="1"/>
    <row r="245" s="10" customFormat="1"/>
    <row r="246" s="10" customFormat="1"/>
    <row r="247" s="10" customFormat="1"/>
    <row r="248" s="10" customFormat="1"/>
    <row r="249" s="10" customFormat="1"/>
    <row r="250" s="10" customFormat="1"/>
    <row r="251" s="10" customFormat="1"/>
    <row r="252" s="10" customFormat="1"/>
    <row r="253" s="10" customFormat="1"/>
    <row r="254" s="10" customFormat="1"/>
    <row r="255" s="10" customFormat="1"/>
  </sheetData>
  <sheetProtection selectLockedCells="1" selectUnlockedCells="1"/>
  <phoneticPr fontId="3" type="noConversion"/>
  <conditionalFormatting sqref="O48 O51 O54 O57 O60 O63 O66 O69 O72 O75">
    <cfRule type="cellIs" dxfId="6" priority="20" operator="lessThan">
      <formula>0</formula>
    </cfRule>
    <cfRule type="cellIs" dxfId="5" priority="21" operator="lessThan">
      <formula>0</formula>
    </cfRule>
    <cfRule type="cellIs" dxfId="4" priority="22" operator="greaterThan">
      <formula>0</formula>
    </cfRule>
  </conditionalFormatting>
  <conditionalFormatting sqref="M83:M113">
    <cfRule type="cellIs" dxfId="3" priority="13" operator="greaterThan">
      <formula>0.001</formula>
    </cfRule>
    <cfRule type="colorScale" priority="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86 O89 O92 O95 O98 O101 O104 O107 O110 O113">
    <cfRule type="cellIs" dxfId="2" priority="10" operator="lessThan">
      <formula>0</formula>
    </cfRule>
    <cfRule type="cellIs" dxfId="1" priority="11" operator="lessThan">
      <formula>0</formula>
    </cfRule>
    <cfRule type="cellIs" dxfId="0" priority="12" operator="greaterThan">
      <formula>0</formula>
    </cfRule>
  </conditionalFormatting>
  <conditionalFormatting sqref="T68">
    <cfRule type="colorScale" priority="4">
      <colorScale>
        <cfvo type="min"/>
        <cfvo type="max"/>
        <color rgb="FFF8696B"/>
        <color rgb="FFFCFCFF"/>
      </colorScale>
    </cfRule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45:M7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25" right="0.25" top="0.75" bottom="0.75" header="0.3" footer="0.3"/>
  <pageSetup paperSize="9" scale="40" fitToHeight="2" orientation="landscape" r:id="rId1"/>
  <rowBreaks count="1" manualBreakCount="1">
    <brk id="77" max="3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10E1F-F550-0943-A67E-DEF383B24945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3FC48-12F5-A24B-AE31-337DB05835CB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0A0B-DFAC-0448-A1F9-D34558D05082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7D1D-8D19-C04E-A30A-E24407D8E5AB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D257-C8B4-B342-9377-7F9C2CA38928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AF83C-7A03-C440-B0BB-BFF3B8FF4391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3</vt:i4>
      </vt:variant>
    </vt:vector>
  </HeadingPairs>
  <TitlesOfParts>
    <vt:vector size="12" baseType="lpstr">
      <vt:lpstr>Frontpage</vt:lpstr>
      <vt:lpstr>Content</vt:lpstr>
      <vt:lpstr>6a. Reduction Calc. Tool - ORG</vt:lpstr>
      <vt:lpstr>Blad1</vt:lpstr>
      <vt:lpstr>Blad2</vt:lpstr>
      <vt:lpstr>Blad3</vt:lpstr>
      <vt:lpstr>Blad4</vt:lpstr>
      <vt:lpstr>Blad5</vt:lpstr>
      <vt:lpstr>Blad6</vt:lpstr>
      <vt:lpstr>'6a. Reduction Calc. Tool - ORG'!Afdrukbereik</vt:lpstr>
      <vt:lpstr>Content!Afdrukbereik</vt:lpstr>
      <vt:lpstr>Frontpage!Afdrukbereik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 Brouwer</dc:creator>
  <cp:lastModifiedBy>Kim Verweij</cp:lastModifiedBy>
  <cp:lastPrinted>2020-08-19T12:50:21Z</cp:lastPrinted>
  <dcterms:created xsi:type="dcterms:W3CDTF">2019-12-06T13:45:49Z</dcterms:created>
  <dcterms:modified xsi:type="dcterms:W3CDTF">2020-08-26T12:48:43Z</dcterms:modified>
</cp:coreProperties>
</file>